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queline - Pc\Downloads\"/>
    </mc:Choice>
  </mc:AlternateContent>
  <bookViews>
    <workbookView xWindow="0" yWindow="0" windowWidth="23040" windowHeight="9072"/>
  </bookViews>
  <sheets>
    <sheet name="FREQUÊNCIA LM - Biênio 23-25" sheetId="1" r:id="rId1"/>
  </sheets>
  <definedNames>
    <definedName name="_xlnm.Print_Area" localSheetId="0">'FREQUÊNCIA LM - Biênio 23-25'!$A$2:$AR$23</definedName>
    <definedName name="Z_15AE50D2_379C_4102_BA75_D6C8E9696B77_.wvu.PrintArea" localSheetId="0" hidden="1">'FREQUÊNCIA LM - Biênio 23-25'!$AP$1:$AR$20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6" i="1" l="1"/>
  <c r="Q37" i="1" l="1"/>
  <c r="N37" i="1"/>
  <c r="K37" i="1"/>
  <c r="F37" i="1"/>
  <c r="C37" i="1"/>
  <c r="Q36" i="1"/>
  <c r="N36" i="1"/>
  <c r="K36" i="1"/>
  <c r="F36" i="1"/>
  <c r="C36" i="1"/>
  <c r="Q35" i="1"/>
  <c r="N35" i="1"/>
  <c r="K35" i="1"/>
  <c r="F35" i="1"/>
  <c r="C35" i="1"/>
  <c r="Q34" i="1"/>
  <c r="N34" i="1"/>
  <c r="K34" i="1"/>
  <c r="F34" i="1"/>
  <c r="C34" i="1"/>
  <c r="Q33" i="1"/>
  <c r="N33" i="1"/>
  <c r="K33" i="1"/>
  <c r="F33" i="1"/>
  <c r="C33" i="1"/>
  <c r="Q32" i="1"/>
  <c r="N32" i="1"/>
  <c r="K32" i="1"/>
  <c r="F32" i="1"/>
  <c r="C32" i="1"/>
  <c r="B31" i="1"/>
  <c r="Q31" i="1"/>
  <c r="N31" i="1"/>
  <c r="K31" i="1"/>
  <c r="F31" i="1"/>
  <c r="C31" i="1"/>
  <c r="Q30" i="1"/>
  <c r="N30" i="1"/>
  <c r="K30" i="1"/>
  <c r="F30" i="1"/>
  <c r="C30" i="1"/>
  <c r="Q29" i="1"/>
  <c r="N29" i="1"/>
  <c r="K29" i="1"/>
  <c r="F29" i="1"/>
  <c r="C29" i="1"/>
  <c r="Q28" i="1"/>
  <c r="N28" i="1"/>
  <c r="K28" i="1"/>
  <c r="F28" i="1"/>
  <c r="C28" i="1"/>
  <c r="B27" i="1"/>
  <c r="Q27" i="1"/>
  <c r="N27" i="1"/>
  <c r="K27" i="1"/>
  <c r="F27" i="1"/>
  <c r="C27" i="1"/>
  <c r="Q26" i="1"/>
  <c r="N26" i="1"/>
  <c r="K26" i="1"/>
  <c r="F26" i="1"/>
  <c r="C26" i="1"/>
  <c r="Q25" i="1"/>
  <c r="N25" i="1"/>
  <c r="K25" i="1"/>
  <c r="F25" i="1"/>
  <c r="C25" i="1"/>
  <c r="Q24" i="1"/>
  <c r="N24" i="1"/>
  <c r="K24" i="1"/>
  <c r="F24" i="1"/>
  <c r="C24" i="1"/>
  <c r="T22" i="1"/>
  <c r="B37" i="1"/>
  <c r="B35" i="1"/>
  <c r="B34" i="1"/>
  <c r="B32" i="1"/>
  <c r="B30" i="1"/>
  <c r="B29" i="1"/>
  <c r="B28" i="1"/>
  <c r="B26" i="1"/>
  <c r="B25" i="1"/>
  <c r="B24" i="1"/>
  <c r="B21" i="1"/>
  <c r="T32" i="1" l="1"/>
  <c r="T24" i="1"/>
  <c r="T31" i="1"/>
  <c r="T34" i="1"/>
  <c r="T26" i="1"/>
  <c r="T27" i="1"/>
  <c r="T30" i="1"/>
  <c r="T25" i="1"/>
  <c r="T33" i="1"/>
  <c r="T36" i="1"/>
  <c r="T29" i="1"/>
  <c r="T37" i="1"/>
  <c r="T35" i="1"/>
  <c r="T28" i="1"/>
</calcChain>
</file>

<file path=xl/comments1.xml><?xml version="1.0" encoding="utf-8"?>
<comments xmlns="http://schemas.openxmlformats.org/spreadsheetml/2006/main">
  <authors>
    <author>User</author>
  </authors>
  <commentList>
    <comment ref="B2" authorId="0" shapeId="0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Colocar o nome da URC</t>
        </r>
      </text>
    </comment>
  </commentList>
</comments>
</file>

<file path=xl/sharedStrings.xml><?xml version="1.0" encoding="utf-8"?>
<sst xmlns="http://schemas.openxmlformats.org/spreadsheetml/2006/main" count="387" uniqueCount="62">
  <si>
    <t>ENTIDADES</t>
  </si>
  <si>
    <t>PUBLICO</t>
  </si>
  <si>
    <t>P</t>
  </si>
  <si>
    <t>SOCIEDADE CIVIL</t>
  </si>
  <si>
    <t>A</t>
  </si>
  <si>
    <t>Vago</t>
  </si>
  <si>
    <t>Nº de Reuniões:</t>
  </si>
  <si>
    <t>ENTIDADE</t>
  </si>
  <si>
    <t>Frequência</t>
  </si>
  <si>
    <t>Ausência</t>
  </si>
  <si>
    <t>Suspensão</t>
  </si>
  <si>
    <t>Desligado</t>
  </si>
  <si>
    <t>Porcentagem</t>
  </si>
  <si>
    <t>LEGENDA:</t>
  </si>
  <si>
    <t>S</t>
  </si>
  <si>
    <t>D</t>
  </si>
  <si>
    <t>V</t>
  </si>
  <si>
    <t xml:space="preserve">Utilizar somente as iniciais: </t>
  </si>
  <si>
    <t>Presente</t>
  </si>
  <si>
    <t>Ausente</t>
  </si>
  <si>
    <t>Suspenso</t>
  </si>
  <si>
    <t>Seapa</t>
  </si>
  <si>
    <t>Sede</t>
  </si>
  <si>
    <t>Seinfra</t>
  </si>
  <si>
    <t>PMMG</t>
  </si>
  <si>
    <t>MPMG</t>
  </si>
  <si>
    <t>Pref.Gov.Val.</t>
  </si>
  <si>
    <t>Fiemg</t>
  </si>
  <si>
    <t>Faemg</t>
  </si>
  <si>
    <t>Abragel</t>
  </si>
  <si>
    <t>Pref.Gov.Valadares</t>
  </si>
  <si>
    <t>Unidade Regional Colegiada do Leste Mineiro - URC LM</t>
  </si>
  <si>
    <t>139ª</t>
  </si>
  <si>
    <t>CRBio-04</t>
  </si>
  <si>
    <t>ABENC- MG</t>
  </si>
  <si>
    <t>PROMUTUCA</t>
  </si>
  <si>
    <t>140ª</t>
  </si>
  <si>
    <t>141ª</t>
  </si>
  <si>
    <t>142ª</t>
  </si>
  <si>
    <t>143ª</t>
  </si>
  <si>
    <t>Zeladoria do Planeta</t>
  </si>
  <si>
    <t>Univale</t>
  </si>
  <si>
    <t>144ª</t>
  </si>
  <si>
    <t>145ª</t>
  </si>
  <si>
    <t>146ª</t>
  </si>
  <si>
    <t>147ª</t>
  </si>
  <si>
    <t>148ª</t>
  </si>
  <si>
    <t>149ª</t>
  </si>
  <si>
    <t>150ª</t>
  </si>
  <si>
    <t>151ª</t>
  </si>
  <si>
    <t>C</t>
  </si>
  <si>
    <t>152ª</t>
  </si>
  <si>
    <t>153ª</t>
  </si>
  <si>
    <t>p</t>
  </si>
  <si>
    <t>154ª</t>
  </si>
  <si>
    <t>155ª</t>
  </si>
  <si>
    <t>156ª</t>
  </si>
  <si>
    <t>157ª</t>
  </si>
  <si>
    <t>158ª</t>
  </si>
  <si>
    <t>159ª</t>
  </si>
  <si>
    <t>160ª</t>
  </si>
  <si>
    <t>161ª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</si>
</sst>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"/>
    <numFmt numFmtId="165" formatCode="d/m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3" fillId="4" borderId="0" xfId="0" applyFont="1" applyFill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4" borderId="0" xfId="2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9" fillId="4" borderId="0" xfId="3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textRotation="90"/>
    </xf>
    <xf numFmtId="0" fontId="0" fillId="4" borderId="0" xfId="0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10" fillId="4" borderId="0" xfId="2" applyFont="1" applyFill="1" applyBorder="1" applyAlignment="1">
      <alignment vertical="center" wrapText="1"/>
    </xf>
    <xf numFmtId="0" fontId="10" fillId="4" borderId="0" xfId="0" applyFont="1" applyFill="1" applyBorder="1" applyAlignment="1">
      <alignment horizontal="center" vertical="center"/>
    </xf>
    <xf numFmtId="165" fontId="10" fillId="4" borderId="0" xfId="0" applyNumberFormat="1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14" fillId="4" borderId="0" xfId="0" applyFont="1" applyFill="1" applyAlignment="1">
      <alignment vertical="center"/>
    </xf>
    <xf numFmtId="0" fontId="0" fillId="4" borderId="0" xfId="0" applyFill="1" applyAlignment="1">
      <alignment horizontal="left" vertical="center"/>
    </xf>
    <xf numFmtId="0" fontId="5" fillId="6" borderId="7" xfId="2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164" fontId="9" fillId="4" borderId="7" xfId="3" applyNumberFormat="1" applyFont="1" applyFill="1" applyBorder="1" applyAlignment="1">
      <alignment horizontal="center" vertical="center" wrapText="1"/>
    </xf>
    <xf numFmtId="164" fontId="9" fillId="0" borderId="7" xfId="3" applyNumberFormat="1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16" fontId="7" fillId="10" borderId="7" xfId="0" applyNumberFormat="1" applyFont="1" applyFill="1" applyBorder="1" applyAlignment="1">
      <alignment horizontal="center" vertical="center" wrapText="1"/>
    </xf>
    <xf numFmtId="164" fontId="11" fillId="4" borderId="7" xfId="3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5" fillId="5" borderId="6" xfId="2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5" fillId="5" borderId="2" xfId="2" applyFont="1" applyFill="1" applyBorder="1" applyAlignment="1">
      <alignment horizontal="center" vertical="center" wrapText="1"/>
    </xf>
    <xf numFmtId="0" fontId="5" fillId="5" borderId="0" xfId="2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10" fontId="7" fillId="5" borderId="6" xfId="0" applyNumberFormat="1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5" fillId="6" borderId="8" xfId="2" applyFont="1" applyFill="1" applyBorder="1" applyAlignment="1">
      <alignment horizontal="center" vertical="center" wrapText="1"/>
    </xf>
    <xf numFmtId="0" fontId="5" fillId="6" borderId="9" xfId="2" applyFont="1" applyFill="1" applyBorder="1" applyAlignment="1">
      <alignment horizontal="center" vertical="center" wrapText="1"/>
    </xf>
    <xf numFmtId="0" fontId="5" fillId="6" borderId="10" xfId="2" applyFont="1" applyFill="1" applyBorder="1" applyAlignment="1">
      <alignment horizontal="center" vertical="center" wrapText="1"/>
    </xf>
    <xf numFmtId="0" fontId="5" fillId="6" borderId="7" xfId="2" applyFont="1" applyFill="1" applyBorder="1" applyAlignment="1">
      <alignment horizontal="center" vertical="center" wrapText="1"/>
    </xf>
    <xf numFmtId="0" fontId="5" fillId="6" borderId="7" xfId="2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 textRotation="90"/>
    </xf>
    <xf numFmtId="0" fontId="10" fillId="8" borderId="0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10" fontId="0" fillId="4" borderId="7" xfId="0" applyNumberFormat="1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</cellXfs>
  <cellStyles count="4">
    <cellStyle name="20% - Ênfase2" xfId="1" builtinId="34"/>
    <cellStyle name="20% - Ênfase3" xfId="2" builtinId="38"/>
    <cellStyle name="Hiperlink 2" xfId="3"/>
    <cellStyle name="Normal" xfId="0" builtinId="0"/>
  </cellStyles>
  <dxfs count="86"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pt-BR"/>
              <a:t>Percentual</a:t>
            </a:r>
            <a:r>
              <a:rPr lang="pt-BR" baseline="0"/>
              <a:t> de Participação</a:t>
            </a:r>
            <a:endParaRPr lang="pt-BR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'FREQUÊNCIA LM - Biênio 23-25'!$B$24:$B$37</c:f>
              <c:strCache>
                <c:ptCount val="14"/>
                <c:pt idx="0">
                  <c:v>Seapa</c:v>
                </c:pt>
                <c:pt idx="1">
                  <c:v>Sede</c:v>
                </c:pt>
                <c:pt idx="2">
                  <c:v>Seinfra</c:v>
                </c:pt>
                <c:pt idx="3">
                  <c:v>PMMG</c:v>
                </c:pt>
                <c:pt idx="4">
                  <c:v>CRBio-04</c:v>
                </c:pt>
                <c:pt idx="5">
                  <c:v>MPMG</c:v>
                </c:pt>
                <c:pt idx="6">
                  <c:v>Pref.Gov.Val.</c:v>
                </c:pt>
                <c:pt idx="7">
                  <c:v>Fiemg</c:v>
                </c:pt>
                <c:pt idx="8">
                  <c:v>Faemg</c:v>
                </c:pt>
                <c:pt idx="9">
                  <c:v>Pref.Gov.Valadares</c:v>
                </c:pt>
                <c:pt idx="10">
                  <c:v>ABENC- MG</c:v>
                </c:pt>
                <c:pt idx="11">
                  <c:v>PROMUTUCA</c:v>
                </c:pt>
                <c:pt idx="12">
                  <c:v>Zeladoria do Planeta</c:v>
                </c:pt>
                <c:pt idx="13">
                  <c:v>Univale</c:v>
                </c:pt>
              </c:strCache>
            </c:strRef>
          </c:cat>
          <c:val>
            <c:numRef>
              <c:f>'FREQUÊNCIA LM - Biênio 23-25'!$T$24:$T$37</c:f>
              <c:numCache>
                <c:formatCode>0.00%</c:formatCode>
                <c:ptCount val="14"/>
                <c:pt idx="0">
                  <c:v>0.95652173913043481</c:v>
                </c:pt>
                <c:pt idx="1">
                  <c:v>1</c:v>
                </c:pt>
                <c:pt idx="2">
                  <c:v>0.95652173913043481</c:v>
                </c:pt>
                <c:pt idx="3">
                  <c:v>1</c:v>
                </c:pt>
                <c:pt idx="4">
                  <c:v>0.91304347826086951</c:v>
                </c:pt>
                <c:pt idx="5">
                  <c:v>0.91304347826086951</c:v>
                </c:pt>
                <c:pt idx="6">
                  <c:v>0.91304347826086951</c:v>
                </c:pt>
                <c:pt idx="7">
                  <c:v>1</c:v>
                </c:pt>
                <c:pt idx="8">
                  <c:v>0.95652173913043481</c:v>
                </c:pt>
                <c:pt idx="9">
                  <c:v>1</c:v>
                </c:pt>
                <c:pt idx="10">
                  <c:v>0.95652173913043481</c:v>
                </c:pt>
                <c:pt idx="11">
                  <c:v>1</c:v>
                </c:pt>
                <c:pt idx="12">
                  <c:v>0.95652173913043481</c:v>
                </c:pt>
                <c:pt idx="13">
                  <c:v>0.69565217391304346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83-45CF-8E06-B5FDFD7AC8BE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'FREQUÊNCIA LM - Biênio 23-25'!$B$24:$B$37</c:f>
              <c:strCache>
                <c:ptCount val="14"/>
                <c:pt idx="0">
                  <c:v>Seapa</c:v>
                </c:pt>
                <c:pt idx="1">
                  <c:v>Sede</c:v>
                </c:pt>
                <c:pt idx="2">
                  <c:v>Seinfra</c:v>
                </c:pt>
                <c:pt idx="3">
                  <c:v>PMMG</c:v>
                </c:pt>
                <c:pt idx="4">
                  <c:v>CRBio-04</c:v>
                </c:pt>
                <c:pt idx="5">
                  <c:v>MPMG</c:v>
                </c:pt>
                <c:pt idx="6">
                  <c:v>Pref.Gov.Val.</c:v>
                </c:pt>
                <c:pt idx="7">
                  <c:v>Fiemg</c:v>
                </c:pt>
                <c:pt idx="8">
                  <c:v>Faemg</c:v>
                </c:pt>
                <c:pt idx="9">
                  <c:v>Pref.Gov.Valadares</c:v>
                </c:pt>
                <c:pt idx="10">
                  <c:v>ABENC- MG</c:v>
                </c:pt>
                <c:pt idx="11">
                  <c:v>PROMUTUCA</c:v>
                </c:pt>
                <c:pt idx="12">
                  <c:v>Zeladoria do Planeta</c:v>
                </c:pt>
                <c:pt idx="13">
                  <c:v>Univale</c:v>
                </c:pt>
              </c:strCache>
            </c:strRef>
          </c:cat>
          <c:val>
            <c:numRef>
              <c:f>'FREQUÊNCIA LM - Biênio 23-25'!$U$24:$U$37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0383-45CF-8E06-B5FDFD7AC8BE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'FREQUÊNCIA LM - Biênio 23-25'!$B$24:$B$37</c:f>
              <c:strCache>
                <c:ptCount val="14"/>
                <c:pt idx="0">
                  <c:v>Seapa</c:v>
                </c:pt>
                <c:pt idx="1">
                  <c:v>Sede</c:v>
                </c:pt>
                <c:pt idx="2">
                  <c:v>Seinfra</c:v>
                </c:pt>
                <c:pt idx="3">
                  <c:v>PMMG</c:v>
                </c:pt>
                <c:pt idx="4">
                  <c:v>CRBio-04</c:v>
                </c:pt>
                <c:pt idx="5">
                  <c:v>MPMG</c:v>
                </c:pt>
                <c:pt idx="6">
                  <c:v>Pref.Gov.Val.</c:v>
                </c:pt>
                <c:pt idx="7">
                  <c:v>Fiemg</c:v>
                </c:pt>
                <c:pt idx="8">
                  <c:v>Faemg</c:v>
                </c:pt>
                <c:pt idx="9">
                  <c:v>Pref.Gov.Valadares</c:v>
                </c:pt>
                <c:pt idx="10">
                  <c:v>ABENC- MG</c:v>
                </c:pt>
                <c:pt idx="11">
                  <c:v>PROMUTUCA</c:v>
                </c:pt>
                <c:pt idx="12">
                  <c:v>Zeladoria do Planeta</c:v>
                </c:pt>
                <c:pt idx="13">
                  <c:v>Univale</c:v>
                </c:pt>
              </c:strCache>
            </c:strRef>
          </c:cat>
          <c:val>
            <c:numRef>
              <c:f>'FREQUÊNCIA LM - Biênio 23-25'!$V$24:$V$37</c:f>
              <c:numCache>
                <c:formatCode>0.00%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2-0383-45CF-8E06-B5FDFD7AC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85646336"/>
        <c:axId val="84808448"/>
      </c:barChart>
      <c:catAx>
        <c:axId val="85646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4808448"/>
        <c:crosses val="autoZero"/>
        <c:auto val="1"/>
        <c:lblAlgn val="ctr"/>
        <c:lblOffset val="100"/>
        <c:noMultiLvlLbl val="0"/>
      </c:catAx>
      <c:valAx>
        <c:axId val="84808448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5646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u="none" strike="noStrike" kern="1200" spc="0" baseline="0">
                <a:solidFill>
                  <a:schemeClr val="accent6">
                    <a:lumMod val="50000"/>
                  </a:schemeClr>
                </a:solidFill>
                <a:latin typeface="+mn-lt"/>
                <a:ea typeface="+mn-ea"/>
                <a:cs typeface="+mn-cs"/>
              </a:rPr>
              <a:t>Conselho Estadual de Política Ambiental - Copam</a:t>
            </a:r>
          </a:p>
          <a:p>
            <a:pPr algn="ctr" rtl="0"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u="none" strike="noStrike" kern="1200" spc="0" baseline="0">
                <a:solidFill>
                  <a:schemeClr val="accent6">
                    <a:lumMod val="50000"/>
                  </a:schemeClr>
                </a:solidFill>
                <a:latin typeface="+mn-lt"/>
                <a:ea typeface="+mn-ea"/>
                <a:cs typeface="+mn-cs"/>
              </a:rPr>
              <a:t>Unidade Regional Colegiada Leste Mineiro – URC LM</a:t>
            </a:r>
          </a:p>
          <a:p>
            <a:pPr algn="ctr" rtl="0"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u="none" strike="noStrike" kern="1200" spc="0" baseline="0">
                <a:solidFill>
                  <a:schemeClr val="accent6">
                    <a:lumMod val="50000"/>
                  </a:schemeClr>
                </a:solidFill>
                <a:latin typeface="+mn-lt"/>
                <a:ea typeface="+mn-ea"/>
                <a:cs typeface="+mn-cs"/>
              </a:rPr>
              <a:t>Biênio 23-25 (em prorrogação)</a:t>
            </a:r>
            <a:r>
              <a:rPr lang="pt-BR" b="1" baseline="0">
                <a:solidFill>
                  <a:schemeClr val="accent6">
                    <a:lumMod val="75000"/>
                  </a:schemeClr>
                </a:solidFill>
              </a:rPr>
              <a:t>  </a:t>
            </a:r>
            <a:r>
              <a:rPr lang="pt-BR" baseline="0"/>
              <a:t>período:  maio de 2023 à  janeiro de 2025</a:t>
            </a:r>
            <a:endParaRPr lang="pt-BR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'FREQUÊNCIA LM - Biênio 23-25'!$C$23</c:f>
              <c:strCache>
                <c:ptCount val="1"/>
                <c:pt idx="0">
                  <c:v>Frequência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'FREQUÊNCIA LM - Biênio 23-25'!$B$24:$B$37</c:f>
              <c:strCache>
                <c:ptCount val="14"/>
                <c:pt idx="0">
                  <c:v>Seapa</c:v>
                </c:pt>
                <c:pt idx="1">
                  <c:v>Sede</c:v>
                </c:pt>
                <c:pt idx="2">
                  <c:v>Seinfra</c:v>
                </c:pt>
                <c:pt idx="3">
                  <c:v>PMMG</c:v>
                </c:pt>
                <c:pt idx="4">
                  <c:v>CRBio-04</c:v>
                </c:pt>
                <c:pt idx="5">
                  <c:v>MPMG</c:v>
                </c:pt>
                <c:pt idx="6">
                  <c:v>Pref.Gov.Val.</c:v>
                </c:pt>
                <c:pt idx="7">
                  <c:v>Fiemg</c:v>
                </c:pt>
                <c:pt idx="8">
                  <c:v>Faemg</c:v>
                </c:pt>
                <c:pt idx="9">
                  <c:v>Pref.Gov.Valadares</c:v>
                </c:pt>
                <c:pt idx="10">
                  <c:v>ABENC- MG</c:v>
                </c:pt>
                <c:pt idx="11">
                  <c:v>PROMUTUCA</c:v>
                </c:pt>
                <c:pt idx="12">
                  <c:v>Zeladoria do Planeta</c:v>
                </c:pt>
                <c:pt idx="13">
                  <c:v>Univale</c:v>
                </c:pt>
              </c:strCache>
            </c:strRef>
          </c:cat>
          <c:val>
            <c:numRef>
              <c:f>'FREQUÊNCIA LM - Biênio 23-25'!$C$24:$C$37</c:f>
              <c:numCache>
                <c:formatCode>General</c:formatCode>
                <c:ptCount val="14"/>
                <c:pt idx="0">
                  <c:v>22</c:v>
                </c:pt>
                <c:pt idx="1">
                  <c:v>23</c:v>
                </c:pt>
                <c:pt idx="2">
                  <c:v>22</c:v>
                </c:pt>
                <c:pt idx="3">
                  <c:v>23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23</c:v>
                </c:pt>
                <c:pt idx="8">
                  <c:v>22</c:v>
                </c:pt>
                <c:pt idx="9">
                  <c:v>23</c:v>
                </c:pt>
                <c:pt idx="10">
                  <c:v>22</c:v>
                </c:pt>
                <c:pt idx="11">
                  <c:v>23</c:v>
                </c:pt>
                <c:pt idx="12">
                  <c:v>22</c:v>
                </c:pt>
                <c:pt idx="1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7A-4BB0-A0E8-BCEE768F0A75}"/>
            </c:ext>
          </c:extLst>
        </c:ser>
        <c:ser>
          <c:idx val="3"/>
          <c:order val="3"/>
          <c:tx>
            <c:strRef>
              <c:f>'FREQUÊNCIA LM - Biênio 23-25'!$F$23</c:f>
              <c:strCache>
                <c:ptCount val="1"/>
                <c:pt idx="0">
                  <c:v>Ausência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'FREQUÊNCIA LM - Biênio 23-25'!$B$24:$B$37</c:f>
              <c:strCache>
                <c:ptCount val="14"/>
                <c:pt idx="0">
                  <c:v>Seapa</c:v>
                </c:pt>
                <c:pt idx="1">
                  <c:v>Sede</c:v>
                </c:pt>
                <c:pt idx="2">
                  <c:v>Seinfra</c:v>
                </c:pt>
                <c:pt idx="3">
                  <c:v>PMMG</c:v>
                </c:pt>
                <c:pt idx="4">
                  <c:v>CRBio-04</c:v>
                </c:pt>
                <c:pt idx="5">
                  <c:v>MPMG</c:v>
                </c:pt>
                <c:pt idx="6">
                  <c:v>Pref.Gov.Val.</c:v>
                </c:pt>
                <c:pt idx="7">
                  <c:v>Fiemg</c:v>
                </c:pt>
                <c:pt idx="8">
                  <c:v>Faemg</c:v>
                </c:pt>
                <c:pt idx="9">
                  <c:v>Pref.Gov.Valadares</c:v>
                </c:pt>
                <c:pt idx="10">
                  <c:v>ABENC- MG</c:v>
                </c:pt>
                <c:pt idx="11">
                  <c:v>PROMUTUCA</c:v>
                </c:pt>
                <c:pt idx="12">
                  <c:v>Zeladoria do Planeta</c:v>
                </c:pt>
                <c:pt idx="13">
                  <c:v>Univale</c:v>
                </c:pt>
              </c:strCache>
            </c:strRef>
          </c:cat>
          <c:val>
            <c:numRef>
              <c:f>'FREQUÊNCIA LM - Biênio 23-25'!$F$24:$F$37</c:f>
              <c:numCache>
                <c:formatCode>General</c:formatCode>
                <c:ptCount val="1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7A-4BB0-A0E8-BCEE768F0A75}"/>
            </c:ext>
          </c:extLst>
        </c:ser>
        <c:ser>
          <c:idx val="6"/>
          <c:order val="6"/>
          <c:tx>
            <c:strRef>
              <c:f>'FREQUÊNCIA LM - Biênio 23-25'!$K$23</c:f>
              <c:strCache>
                <c:ptCount val="1"/>
                <c:pt idx="0">
                  <c:v>Suspensão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'FREQUÊNCIA LM - Biênio 23-25'!$B$24:$B$37</c:f>
              <c:strCache>
                <c:ptCount val="14"/>
                <c:pt idx="0">
                  <c:v>Seapa</c:v>
                </c:pt>
                <c:pt idx="1">
                  <c:v>Sede</c:v>
                </c:pt>
                <c:pt idx="2">
                  <c:v>Seinfra</c:v>
                </c:pt>
                <c:pt idx="3">
                  <c:v>PMMG</c:v>
                </c:pt>
                <c:pt idx="4">
                  <c:v>CRBio-04</c:v>
                </c:pt>
                <c:pt idx="5">
                  <c:v>MPMG</c:v>
                </c:pt>
                <c:pt idx="6">
                  <c:v>Pref.Gov.Val.</c:v>
                </c:pt>
                <c:pt idx="7">
                  <c:v>Fiemg</c:v>
                </c:pt>
                <c:pt idx="8">
                  <c:v>Faemg</c:v>
                </c:pt>
                <c:pt idx="9">
                  <c:v>Pref.Gov.Valadares</c:v>
                </c:pt>
                <c:pt idx="10">
                  <c:v>ABENC- MG</c:v>
                </c:pt>
                <c:pt idx="11">
                  <c:v>PROMUTUCA</c:v>
                </c:pt>
                <c:pt idx="12">
                  <c:v>Zeladoria do Planeta</c:v>
                </c:pt>
                <c:pt idx="13">
                  <c:v>Univale</c:v>
                </c:pt>
              </c:strCache>
            </c:strRef>
          </c:cat>
          <c:val>
            <c:numRef>
              <c:f>'FREQUÊNCIA LM - Biênio 23-25'!$K$24:$K$37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7A-4BB0-A0E8-BCEE768F0A75}"/>
            </c:ext>
          </c:extLst>
        </c:ser>
        <c:ser>
          <c:idx val="9"/>
          <c:order val="9"/>
          <c:tx>
            <c:strRef>
              <c:f>'FREQUÊNCIA LM - Biênio 23-25'!$N$23</c:f>
              <c:strCache>
                <c:ptCount val="1"/>
                <c:pt idx="0">
                  <c:v>Desligado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'FREQUÊNCIA LM - Biênio 23-25'!$B$24:$B$37</c:f>
              <c:strCache>
                <c:ptCount val="14"/>
                <c:pt idx="0">
                  <c:v>Seapa</c:v>
                </c:pt>
                <c:pt idx="1">
                  <c:v>Sede</c:v>
                </c:pt>
                <c:pt idx="2">
                  <c:v>Seinfra</c:v>
                </c:pt>
                <c:pt idx="3">
                  <c:v>PMMG</c:v>
                </c:pt>
                <c:pt idx="4">
                  <c:v>CRBio-04</c:v>
                </c:pt>
                <c:pt idx="5">
                  <c:v>MPMG</c:v>
                </c:pt>
                <c:pt idx="6">
                  <c:v>Pref.Gov.Val.</c:v>
                </c:pt>
                <c:pt idx="7">
                  <c:v>Fiemg</c:v>
                </c:pt>
                <c:pt idx="8">
                  <c:v>Faemg</c:v>
                </c:pt>
                <c:pt idx="9">
                  <c:v>Pref.Gov.Valadares</c:v>
                </c:pt>
                <c:pt idx="10">
                  <c:v>ABENC- MG</c:v>
                </c:pt>
                <c:pt idx="11">
                  <c:v>PROMUTUCA</c:v>
                </c:pt>
                <c:pt idx="12">
                  <c:v>Zeladoria do Planeta</c:v>
                </c:pt>
                <c:pt idx="13">
                  <c:v>Univale</c:v>
                </c:pt>
              </c:strCache>
            </c:strRef>
          </c:cat>
          <c:val>
            <c:numRef>
              <c:f>'FREQUÊNCIA LM - Biênio 23-25'!$N$24:$N$37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7A-4BB0-A0E8-BCEE768F0A75}"/>
            </c:ext>
          </c:extLst>
        </c:ser>
        <c:ser>
          <c:idx val="12"/>
          <c:order val="12"/>
          <c:tx>
            <c:strRef>
              <c:f>'FREQUÊNCIA LM - Biênio 23-25'!$Q$23</c:f>
              <c:strCache>
                <c:ptCount val="1"/>
                <c:pt idx="0">
                  <c:v>Vago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'FREQUÊNCIA LM - Biênio 23-25'!$B$24:$B$37</c:f>
              <c:strCache>
                <c:ptCount val="14"/>
                <c:pt idx="0">
                  <c:v>Seapa</c:v>
                </c:pt>
                <c:pt idx="1">
                  <c:v>Sede</c:v>
                </c:pt>
                <c:pt idx="2">
                  <c:v>Seinfra</c:v>
                </c:pt>
                <c:pt idx="3">
                  <c:v>PMMG</c:v>
                </c:pt>
                <c:pt idx="4">
                  <c:v>CRBio-04</c:v>
                </c:pt>
                <c:pt idx="5">
                  <c:v>MPMG</c:v>
                </c:pt>
                <c:pt idx="6">
                  <c:v>Pref.Gov.Val.</c:v>
                </c:pt>
                <c:pt idx="7">
                  <c:v>Fiemg</c:v>
                </c:pt>
                <c:pt idx="8">
                  <c:v>Faemg</c:v>
                </c:pt>
                <c:pt idx="9">
                  <c:v>Pref.Gov.Valadares</c:v>
                </c:pt>
                <c:pt idx="10">
                  <c:v>ABENC- MG</c:v>
                </c:pt>
                <c:pt idx="11">
                  <c:v>PROMUTUCA</c:v>
                </c:pt>
                <c:pt idx="12">
                  <c:v>Zeladoria do Planeta</c:v>
                </c:pt>
                <c:pt idx="13">
                  <c:v>Univale</c:v>
                </c:pt>
              </c:strCache>
            </c:strRef>
          </c:cat>
          <c:val>
            <c:numRef>
              <c:f>'FREQUÊNCIA LM - Biênio 23-25'!$Q$24:$Q$37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7A-4BB0-A0E8-BCEE768F0A75}"/>
            </c:ext>
          </c:extLst>
        </c:ser>
        <c:ser>
          <c:idx val="13"/>
          <c:order val="13"/>
          <c:tx>
            <c:strRef>
              <c:f>'FREQUÊNCIA LM - Biênio 23-25'!$R$23</c:f>
              <c:strCache>
                <c:ptCount val="1"/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'FREQUÊNCIA LM - Biênio 23-25'!$B$24:$B$37</c:f>
              <c:strCache>
                <c:ptCount val="14"/>
                <c:pt idx="0">
                  <c:v>Seapa</c:v>
                </c:pt>
                <c:pt idx="1">
                  <c:v>Sede</c:v>
                </c:pt>
                <c:pt idx="2">
                  <c:v>Seinfra</c:v>
                </c:pt>
                <c:pt idx="3">
                  <c:v>PMMG</c:v>
                </c:pt>
                <c:pt idx="4">
                  <c:v>CRBio-04</c:v>
                </c:pt>
                <c:pt idx="5">
                  <c:v>MPMG</c:v>
                </c:pt>
                <c:pt idx="6">
                  <c:v>Pref.Gov.Val.</c:v>
                </c:pt>
                <c:pt idx="7">
                  <c:v>Fiemg</c:v>
                </c:pt>
                <c:pt idx="8">
                  <c:v>Faemg</c:v>
                </c:pt>
                <c:pt idx="9">
                  <c:v>Pref.Gov.Valadares</c:v>
                </c:pt>
                <c:pt idx="10">
                  <c:v>ABENC- MG</c:v>
                </c:pt>
                <c:pt idx="11">
                  <c:v>PROMUTUCA</c:v>
                </c:pt>
                <c:pt idx="12">
                  <c:v>Zeladoria do Planeta</c:v>
                </c:pt>
                <c:pt idx="13">
                  <c:v>Univale</c:v>
                </c:pt>
              </c:strCache>
            </c:strRef>
          </c:cat>
          <c:val>
            <c:numRef>
              <c:f>'FREQUÊNCIA LM - Biênio 23-25'!$R$24:$R$37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5-067A-4BB0-A0E8-BCEE768F0A75}"/>
            </c:ext>
          </c:extLst>
        </c:ser>
        <c:ser>
          <c:idx val="14"/>
          <c:order val="14"/>
          <c:tx>
            <c:strRef>
              <c:f>'FREQUÊNCIA LM - Biênio 23-25'!$S$23</c:f>
              <c:strCache>
                <c:ptCount val="1"/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'FREQUÊNCIA LM - Biênio 23-25'!$B$24:$B$37</c:f>
              <c:strCache>
                <c:ptCount val="14"/>
                <c:pt idx="0">
                  <c:v>Seapa</c:v>
                </c:pt>
                <c:pt idx="1">
                  <c:v>Sede</c:v>
                </c:pt>
                <c:pt idx="2">
                  <c:v>Seinfra</c:v>
                </c:pt>
                <c:pt idx="3">
                  <c:v>PMMG</c:v>
                </c:pt>
                <c:pt idx="4">
                  <c:v>CRBio-04</c:v>
                </c:pt>
                <c:pt idx="5">
                  <c:v>MPMG</c:v>
                </c:pt>
                <c:pt idx="6">
                  <c:v>Pref.Gov.Val.</c:v>
                </c:pt>
                <c:pt idx="7">
                  <c:v>Fiemg</c:v>
                </c:pt>
                <c:pt idx="8">
                  <c:v>Faemg</c:v>
                </c:pt>
                <c:pt idx="9">
                  <c:v>Pref.Gov.Valadares</c:v>
                </c:pt>
                <c:pt idx="10">
                  <c:v>ABENC- MG</c:v>
                </c:pt>
                <c:pt idx="11">
                  <c:v>PROMUTUCA</c:v>
                </c:pt>
                <c:pt idx="12">
                  <c:v>Zeladoria do Planeta</c:v>
                </c:pt>
                <c:pt idx="13">
                  <c:v>Univale</c:v>
                </c:pt>
              </c:strCache>
            </c:strRef>
          </c:cat>
          <c:val>
            <c:numRef>
              <c:f>'FREQUÊNCIA LM - Biênio 23-25'!$S$24:$S$37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6-067A-4BB0-A0E8-BCEE768F0A7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5747968"/>
        <c:axId val="85774336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'FREQUÊNCIA LM - Biênio 23-25'!$D$23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'FREQUÊNCIA LM - Biênio 23-25'!$B$24:$B$37</c15:sqref>
                        </c15:formulaRef>
                      </c:ext>
                    </c:extLst>
                    <c:strCache>
                      <c:ptCount val="14"/>
                      <c:pt idx="0">
                        <c:v>Seapa</c:v>
                      </c:pt>
                      <c:pt idx="1">
                        <c:v>Sede</c:v>
                      </c:pt>
                      <c:pt idx="2">
                        <c:v>Seinfra</c:v>
                      </c:pt>
                      <c:pt idx="3">
                        <c:v>PMMG</c:v>
                      </c:pt>
                      <c:pt idx="4">
                        <c:v>CRBio-04</c:v>
                      </c:pt>
                      <c:pt idx="5">
                        <c:v>MPMG</c:v>
                      </c:pt>
                      <c:pt idx="6">
                        <c:v>Pref.Gov.Val.</c:v>
                      </c:pt>
                      <c:pt idx="7">
                        <c:v>Fiemg</c:v>
                      </c:pt>
                      <c:pt idx="8">
                        <c:v>Faemg</c:v>
                      </c:pt>
                      <c:pt idx="9">
                        <c:v>Pref.Gov.Valadares</c:v>
                      </c:pt>
                      <c:pt idx="10">
                        <c:v>ABENC- MG</c:v>
                      </c:pt>
                      <c:pt idx="11">
                        <c:v>PROMUTUCA</c:v>
                      </c:pt>
                      <c:pt idx="12">
                        <c:v>Zeladoria do Planeta</c:v>
                      </c:pt>
                      <c:pt idx="13">
                        <c:v>Univale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'FREQUÊNCIA LM - Biênio 23-25'!$D$24:$D$37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7-067A-4BB0-A0E8-BCEE768F0A7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23-25'!$E$23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23-25'!$B$24:$B$37</c15:sqref>
                        </c15:formulaRef>
                      </c:ext>
                    </c:extLst>
                    <c:strCache>
                      <c:ptCount val="14"/>
                      <c:pt idx="0">
                        <c:v>Seapa</c:v>
                      </c:pt>
                      <c:pt idx="1">
                        <c:v>Sede</c:v>
                      </c:pt>
                      <c:pt idx="2">
                        <c:v>Seinfra</c:v>
                      </c:pt>
                      <c:pt idx="3">
                        <c:v>PMMG</c:v>
                      </c:pt>
                      <c:pt idx="4">
                        <c:v>CRBio-04</c:v>
                      </c:pt>
                      <c:pt idx="5">
                        <c:v>MPMG</c:v>
                      </c:pt>
                      <c:pt idx="6">
                        <c:v>Pref.Gov.Val.</c:v>
                      </c:pt>
                      <c:pt idx="7">
                        <c:v>Fiemg</c:v>
                      </c:pt>
                      <c:pt idx="8">
                        <c:v>Faemg</c:v>
                      </c:pt>
                      <c:pt idx="9">
                        <c:v>Pref.Gov.Valadares</c:v>
                      </c:pt>
                      <c:pt idx="10">
                        <c:v>ABENC- MG</c:v>
                      </c:pt>
                      <c:pt idx="11">
                        <c:v>PROMUTUCA</c:v>
                      </c:pt>
                      <c:pt idx="12">
                        <c:v>Zeladoria do Planeta</c:v>
                      </c:pt>
                      <c:pt idx="13">
                        <c:v>Univale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23-25'!$E$24:$E$37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067A-4BB0-A0E8-BCEE768F0A7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23-25'!$I$23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23-25'!$B$24:$B$37</c15:sqref>
                        </c15:formulaRef>
                      </c:ext>
                    </c:extLst>
                    <c:strCache>
                      <c:ptCount val="14"/>
                      <c:pt idx="0">
                        <c:v>Seapa</c:v>
                      </c:pt>
                      <c:pt idx="1">
                        <c:v>Sede</c:v>
                      </c:pt>
                      <c:pt idx="2">
                        <c:v>Seinfra</c:v>
                      </c:pt>
                      <c:pt idx="3">
                        <c:v>PMMG</c:v>
                      </c:pt>
                      <c:pt idx="4">
                        <c:v>CRBio-04</c:v>
                      </c:pt>
                      <c:pt idx="5">
                        <c:v>MPMG</c:v>
                      </c:pt>
                      <c:pt idx="6">
                        <c:v>Pref.Gov.Val.</c:v>
                      </c:pt>
                      <c:pt idx="7">
                        <c:v>Fiemg</c:v>
                      </c:pt>
                      <c:pt idx="8">
                        <c:v>Faemg</c:v>
                      </c:pt>
                      <c:pt idx="9">
                        <c:v>Pref.Gov.Valadares</c:v>
                      </c:pt>
                      <c:pt idx="10">
                        <c:v>ABENC- MG</c:v>
                      </c:pt>
                      <c:pt idx="11">
                        <c:v>PROMUTUCA</c:v>
                      </c:pt>
                      <c:pt idx="12">
                        <c:v>Zeladoria do Planeta</c:v>
                      </c:pt>
                      <c:pt idx="13">
                        <c:v>Univale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23-25'!$I$24:$I$37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067A-4BB0-A0E8-BCEE768F0A7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23-25'!$J$23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23-25'!$B$24:$B$37</c15:sqref>
                        </c15:formulaRef>
                      </c:ext>
                    </c:extLst>
                    <c:strCache>
                      <c:ptCount val="14"/>
                      <c:pt idx="0">
                        <c:v>Seapa</c:v>
                      </c:pt>
                      <c:pt idx="1">
                        <c:v>Sede</c:v>
                      </c:pt>
                      <c:pt idx="2">
                        <c:v>Seinfra</c:v>
                      </c:pt>
                      <c:pt idx="3">
                        <c:v>PMMG</c:v>
                      </c:pt>
                      <c:pt idx="4">
                        <c:v>CRBio-04</c:v>
                      </c:pt>
                      <c:pt idx="5">
                        <c:v>MPMG</c:v>
                      </c:pt>
                      <c:pt idx="6">
                        <c:v>Pref.Gov.Val.</c:v>
                      </c:pt>
                      <c:pt idx="7">
                        <c:v>Fiemg</c:v>
                      </c:pt>
                      <c:pt idx="8">
                        <c:v>Faemg</c:v>
                      </c:pt>
                      <c:pt idx="9">
                        <c:v>Pref.Gov.Valadares</c:v>
                      </c:pt>
                      <c:pt idx="10">
                        <c:v>ABENC- MG</c:v>
                      </c:pt>
                      <c:pt idx="11">
                        <c:v>PROMUTUCA</c:v>
                      </c:pt>
                      <c:pt idx="12">
                        <c:v>Zeladoria do Planeta</c:v>
                      </c:pt>
                      <c:pt idx="13">
                        <c:v>Univale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23-25'!$J$24:$J$37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067A-4BB0-A0E8-BCEE768F0A7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23-25'!$L$23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23-25'!$B$24:$B$37</c15:sqref>
                        </c15:formulaRef>
                      </c:ext>
                    </c:extLst>
                    <c:strCache>
                      <c:ptCount val="14"/>
                      <c:pt idx="0">
                        <c:v>Seapa</c:v>
                      </c:pt>
                      <c:pt idx="1">
                        <c:v>Sede</c:v>
                      </c:pt>
                      <c:pt idx="2">
                        <c:v>Seinfra</c:v>
                      </c:pt>
                      <c:pt idx="3">
                        <c:v>PMMG</c:v>
                      </c:pt>
                      <c:pt idx="4">
                        <c:v>CRBio-04</c:v>
                      </c:pt>
                      <c:pt idx="5">
                        <c:v>MPMG</c:v>
                      </c:pt>
                      <c:pt idx="6">
                        <c:v>Pref.Gov.Val.</c:v>
                      </c:pt>
                      <c:pt idx="7">
                        <c:v>Fiemg</c:v>
                      </c:pt>
                      <c:pt idx="8">
                        <c:v>Faemg</c:v>
                      </c:pt>
                      <c:pt idx="9">
                        <c:v>Pref.Gov.Valadares</c:v>
                      </c:pt>
                      <c:pt idx="10">
                        <c:v>ABENC- MG</c:v>
                      </c:pt>
                      <c:pt idx="11">
                        <c:v>PROMUTUCA</c:v>
                      </c:pt>
                      <c:pt idx="12">
                        <c:v>Zeladoria do Planeta</c:v>
                      </c:pt>
                      <c:pt idx="13">
                        <c:v>Univale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23-25'!$L$24:$L$37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067A-4BB0-A0E8-BCEE768F0A7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23-25'!$M$23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23-25'!$B$24:$B$37</c15:sqref>
                        </c15:formulaRef>
                      </c:ext>
                    </c:extLst>
                    <c:strCache>
                      <c:ptCount val="14"/>
                      <c:pt idx="0">
                        <c:v>Seapa</c:v>
                      </c:pt>
                      <c:pt idx="1">
                        <c:v>Sede</c:v>
                      </c:pt>
                      <c:pt idx="2">
                        <c:v>Seinfra</c:v>
                      </c:pt>
                      <c:pt idx="3">
                        <c:v>PMMG</c:v>
                      </c:pt>
                      <c:pt idx="4">
                        <c:v>CRBio-04</c:v>
                      </c:pt>
                      <c:pt idx="5">
                        <c:v>MPMG</c:v>
                      </c:pt>
                      <c:pt idx="6">
                        <c:v>Pref.Gov.Val.</c:v>
                      </c:pt>
                      <c:pt idx="7">
                        <c:v>Fiemg</c:v>
                      </c:pt>
                      <c:pt idx="8">
                        <c:v>Faemg</c:v>
                      </c:pt>
                      <c:pt idx="9">
                        <c:v>Pref.Gov.Valadares</c:v>
                      </c:pt>
                      <c:pt idx="10">
                        <c:v>ABENC- MG</c:v>
                      </c:pt>
                      <c:pt idx="11">
                        <c:v>PROMUTUCA</c:v>
                      </c:pt>
                      <c:pt idx="12">
                        <c:v>Zeladoria do Planeta</c:v>
                      </c:pt>
                      <c:pt idx="13">
                        <c:v>Univale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23-25'!$M$24:$M$37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067A-4BB0-A0E8-BCEE768F0A75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23-25'!$O$23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23-25'!$B$24:$B$37</c15:sqref>
                        </c15:formulaRef>
                      </c:ext>
                    </c:extLst>
                    <c:strCache>
                      <c:ptCount val="14"/>
                      <c:pt idx="0">
                        <c:v>Seapa</c:v>
                      </c:pt>
                      <c:pt idx="1">
                        <c:v>Sede</c:v>
                      </c:pt>
                      <c:pt idx="2">
                        <c:v>Seinfra</c:v>
                      </c:pt>
                      <c:pt idx="3">
                        <c:v>PMMG</c:v>
                      </c:pt>
                      <c:pt idx="4">
                        <c:v>CRBio-04</c:v>
                      </c:pt>
                      <c:pt idx="5">
                        <c:v>MPMG</c:v>
                      </c:pt>
                      <c:pt idx="6">
                        <c:v>Pref.Gov.Val.</c:v>
                      </c:pt>
                      <c:pt idx="7">
                        <c:v>Fiemg</c:v>
                      </c:pt>
                      <c:pt idx="8">
                        <c:v>Faemg</c:v>
                      </c:pt>
                      <c:pt idx="9">
                        <c:v>Pref.Gov.Valadares</c:v>
                      </c:pt>
                      <c:pt idx="10">
                        <c:v>ABENC- MG</c:v>
                      </c:pt>
                      <c:pt idx="11">
                        <c:v>PROMUTUCA</c:v>
                      </c:pt>
                      <c:pt idx="12">
                        <c:v>Zeladoria do Planeta</c:v>
                      </c:pt>
                      <c:pt idx="13">
                        <c:v>Univale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23-25'!$O$24:$O$37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067A-4BB0-A0E8-BCEE768F0A75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23-25'!$P$23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23-25'!$B$24:$B$37</c15:sqref>
                        </c15:formulaRef>
                      </c:ext>
                    </c:extLst>
                    <c:strCache>
                      <c:ptCount val="14"/>
                      <c:pt idx="0">
                        <c:v>Seapa</c:v>
                      </c:pt>
                      <c:pt idx="1">
                        <c:v>Sede</c:v>
                      </c:pt>
                      <c:pt idx="2">
                        <c:v>Seinfra</c:v>
                      </c:pt>
                      <c:pt idx="3">
                        <c:v>PMMG</c:v>
                      </c:pt>
                      <c:pt idx="4">
                        <c:v>CRBio-04</c:v>
                      </c:pt>
                      <c:pt idx="5">
                        <c:v>MPMG</c:v>
                      </c:pt>
                      <c:pt idx="6">
                        <c:v>Pref.Gov.Val.</c:v>
                      </c:pt>
                      <c:pt idx="7">
                        <c:v>Fiemg</c:v>
                      </c:pt>
                      <c:pt idx="8">
                        <c:v>Faemg</c:v>
                      </c:pt>
                      <c:pt idx="9">
                        <c:v>Pref.Gov.Valadares</c:v>
                      </c:pt>
                      <c:pt idx="10">
                        <c:v>ABENC- MG</c:v>
                      </c:pt>
                      <c:pt idx="11">
                        <c:v>PROMUTUCA</c:v>
                      </c:pt>
                      <c:pt idx="12">
                        <c:v>Zeladoria do Planeta</c:v>
                      </c:pt>
                      <c:pt idx="13">
                        <c:v>Univale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'FREQUÊNCIA LM - Biênio 23-25'!$P$24:$P$37</c15:sqref>
                        </c15:formulaRef>
                      </c:ext>
                    </c:extLst>
                    <c:numCache>
                      <c:formatCode>General</c:formatCode>
                      <c:ptCount val="1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067A-4BB0-A0E8-BCEE768F0A75}"/>
                  </c:ext>
                </c:extLst>
              </c15:ser>
            </c15:filteredBarSeries>
          </c:ext>
        </c:extLst>
      </c:barChart>
      <c:catAx>
        <c:axId val="8574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5774336"/>
        <c:crosses val="autoZero"/>
        <c:auto val="1"/>
        <c:lblAlgn val="ctr"/>
        <c:lblOffset val="100"/>
        <c:noMultiLvlLbl val="0"/>
      </c:catAx>
      <c:valAx>
        <c:axId val="85774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'FREQUÊNCIA LM - Biênio 23-25'!$B$22</c:f>
              <c:strCache>
                <c:ptCount val="1"/>
                <c:pt idx="0">
                  <c:v>Nº de Reuniões:</c:v>
                </c:pt>
              </c:strCache>
            </c:strRef>
          </c:tx>
          <c:layout>
            <c:manualLayout>
              <c:xMode val="edge"/>
              <c:yMode val="edge"/>
              <c:x val="3.9661165038579228E-2"/>
              <c:y val="0.27777663943798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57479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47626</xdr:colOff>
      <xdr:row>20</xdr:row>
      <xdr:rowOff>0</xdr:rowOff>
    </xdr:from>
    <xdr:to>
      <xdr:col>40</xdr:col>
      <xdr:colOff>9525</xdr:colOff>
      <xdr:row>37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235324</xdr:colOff>
      <xdr:row>40</xdr:row>
      <xdr:rowOff>94105</xdr:rowOff>
    </xdr:from>
    <xdr:to>
      <xdr:col>40</xdr:col>
      <xdr:colOff>0</xdr:colOff>
      <xdr:row>69</xdr:row>
      <xdr:rowOff>35655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EBD68BDE-DCE1-4F89-9A4B-882D6C9F6C25}"/>
            </a:ext>
          </a:extLst>
        </xdr:cNvPr>
        <xdr:cNvGrpSpPr/>
      </xdr:nvGrpSpPr>
      <xdr:grpSpPr>
        <a:xfrm>
          <a:off x="235324" y="8366038"/>
          <a:ext cx="14733743" cy="5343284"/>
          <a:chOff x="1613647" y="10739694"/>
          <a:chExt cx="11340354" cy="5466050"/>
        </a:xfrm>
      </xdr:grpSpPr>
      <xdr:graphicFrame macro="">
        <xdr:nvGraphicFramePr>
          <xdr:cNvPr id="5" name="Gráfic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aphicFramePr>
            <a:graphicFrameLocks/>
          </xdr:cNvGraphicFramePr>
        </xdr:nvGraphicFramePr>
        <xdr:xfrm>
          <a:off x="1613647" y="10739694"/>
          <a:ext cx="11340354" cy="54660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0171C374-232E-42E9-9CD5-A59FFECD503E}"/>
              </a:ext>
            </a:extLst>
          </xdr:cNvPr>
          <xdr:cNvSpPr/>
        </xdr:nvSpPr>
        <xdr:spPr>
          <a:xfrm>
            <a:off x="1848971" y="15779284"/>
            <a:ext cx="11015380" cy="3810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pt-BR" sz="1000">
                <a:solidFill>
                  <a:sysClr val="windowText" lastClr="000000"/>
                </a:solidFill>
              </a:rPr>
              <a:t>        Fonte: Lista de presença da</a:t>
            </a:r>
            <a:r>
              <a:rPr lang="pt-BR" sz="1000" baseline="0">
                <a:solidFill>
                  <a:sysClr val="windowText" lastClr="000000"/>
                </a:solidFill>
              </a:rPr>
              <a:t>s reuniões   139ª a 157ª da URC LM.</a:t>
            </a:r>
            <a:endParaRPr lang="pt-BR" sz="10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R71"/>
  <sheetViews>
    <sheetView showGridLines="0" tabSelected="1" topLeftCell="A22" zoomScale="90" zoomScaleNormal="90" zoomScaleSheetLayoutView="90" zoomScalePageLayoutView="70" workbookViewId="0">
      <selection activeCell="AE9" sqref="AE9"/>
    </sheetView>
  </sheetViews>
  <sheetFormatPr defaultColWidth="9.109375" defaultRowHeight="14.4" x14ac:dyDescent="0.3"/>
  <cols>
    <col min="1" max="1" width="3.6640625" style="1" bestFit="1" customWidth="1"/>
    <col min="2" max="2" width="17.5546875" style="3" customWidth="1"/>
    <col min="3" max="3" width="7.109375" style="3" bestFit="1" customWidth="1"/>
    <col min="4" max="4" width="6.88671875" style="3" bestFit="1" customWidth="1"/>
    <col min="5" max="5" width="7.109375" style="3" bestFit="1" customWidth="1"/>
    <col min="6" max="6" width="6.6640625" style="3" customWidth="1"/>
    <col min="7" max="7" width="4.5546875" style="3" customWidth="1"/>
    <col min="8" max="8" width="4.88671875" style="3" customWidth="1"/>
    <col min="9" max="9" width="5.88671875" style="3" customWidth="1"/>
    <col min="10" max="10" width="5.6640625" style="3" customWidth="1"/>
    <col min="11" max="11" width="5.44140625" style="3" customWidth="1"/>
    <col min="12" max="12" width="5.109375" style="3" customWidth="1"/>
    <col min="13" max="14" width="5.5546875" style="3" customWidth="1"/>
    <col min="15" max="15" width="5.33203125" style="3" customWidth="1"/>
    <col min="16" max="16" width="5" style="3" customWidth="1"/>
    <col min="17" max="17" width="4.5546875" style="3" customWidth="1"/>
    <col min="18" max="18" width="4.88671875" style="3" customWidth="1"/>
    <col min="19" max="19" width="5" style="3" bestFit="1" customWidth="1"/>
    <col min="20" max="20" width="5.5546875" style="3" customWidth="1"/>
    <col min="21" max="21" width="5.88671875" style="3" customWidth="1"/>
    <col min="22" max="22" width="5.5546875" style="3" customWidth="1"/>
    <col min="23" max="23" width="5.109375" style="3" customWidth="1"/>
    <col min="24" max="24" width="5.44140625" style="3" customWidth="1"/>
    <col min="25" max="25" width="5" style="3" customWidth="1"/>
    <col min="26" max="28" width="5" style="3" bestFit="1" customWidth="1"/>
    <col min="29" max="29" width="5.109375" style="3" customWidth="1"/>
    <col min="30" max="30" width="5" style="3" bestFit="1" customWidth="1"/>
    <col min="31" max="31" width="4.88671875" style="3" customWidth="1"/>
    <col min="32" max="32" width="5.109375" style="3" customWidth="1"/>
    <col min="33" max="37" width="4.109375" style="3" bestFit="1" customWidth="1"/>
    <col min="38" max="38" width="5" style="3" bestFit="1" customWidth="1"/>
    <col min="39" max="41" width="4.109375" style="3" customWidth="1"/>
    <col min="42" max="44" width="12.6640625" style="3" customWidth="1"/>
    <col min="45" max="16384" width="9.109375" style="3"/>
  </cols>
  <sheetData>
    <row r="1" spans="1:43" ht="37.5" customHeight="1" x14ac:dyDescent="0.3">
      <c r="B1" s="33"/>
      <c r="C1" s="33"/>
      <c r="D1" s="33"/>
      <c r="E1" s="33"/>
      <c r="F1" s="33"/>
      <c r="G1" s="33"/>
      <c r="H1" s="33"/>
      <c r="I1" s="33"/>
      <c r="J1" s="33"/>
      <c r="K1" s="2"/>
      <c r="L1" s="2"/>
    </row>
    <row r="2" spans="1:43" ht="18" x14ac:dyDescent="0.3">
      <c r="B2" s="34" t="s">
        <v>31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4"/>
    </row>
    <row r="3" spans="1:43" ht="18" x14ac:dyDescent="0.3">
      <c r="B3" s="35" t="s">
        <v>0</v>
      </c>
      <c r="C3" s="46">
        <v>2023</v>
      </c>
      <c r="D3" s="47"/>
      <c r="E3" s="47"/>
      <c r="F3" s="47"/>
      <c r="G3" s="47"/>
      <c r="H3" s="48"/>
      <c r="I3" s="43">
        <v>2024</v>
      </c>
      <c r="J3" s="44"/>
      <c r="K3" s="44"/>
      <c r="L3" s="44"/>
      <c r="M3" s="44"/>
      <c r="N3" s="44"/>
      <c r="O3" s="44"/>
      <c r="P3" s="44"/>
      <c r="Q3" s="44"/>
      <c r="R3" s="45"/>
      <c r="S3" s="49">
        <v>2025</v>
      </c>
      <c r="T3" s="49"/>
      <c r="U3" s="49"/>
      <c r="V3" s="49"/>
      <c r="W3" s="49"/>
      <c r="X3" s="49"/>
      <c r="Y3" s="49"/>
      <c r="Z3" s="50">
        <v>2026</v>
      </c>
      <c r="AA3" s="50"/>
      <c r="AB3" s="50"/>
      <c r="AC3" s="50"/>
      <c r="AD3" s="50"/>
      <c r="AE3" s="50"/>
      <c r="AF3" s="20"/>
      <c r="AG3" s="20"/>
      <c r="AH3" s="20"/>
      <c r="AI3" s="20"/>
      <c r="AJ3" s="20"/>
      <c r="AK3" s="20"/>
      <c r="AL3" s="20"/>
      <c r="AM3" s="20"/>
      <c r="AN3" s="20"/>
      <c r="AO3" s="4"/>
      <c r="AP3" s="57" t="s">
        <v>13</v>
      </c>
      <c r="AQ3" s="57"/>
    </row>
    <row r="4" spans="1:43" x14ac:dyDescent="0.3">
      <c r="B4" s="35"/>
      <c r="C4" s="21" t="s">
        <v>32</v>
      </c>
      <c r="D4" s="21" t="s">
        <v>36</v>
      </c>
      <c r="E4" s="21" t="s">
        <v>37</v>
      </c>
      <c r="F4" s="21" t="s">
        <v>38</v>
      </c>
      <c r="G4" s="21"/>
      <c r="H4" s="21"/>
      <c r="I4" s="21" t="s">
        <v>39</v>
      </c>
      <c r="J4" s="21" t="s">
        <v>42</v>
      </c>
      <c r="K4" s="21" t="s">
        <v>43</v>
      </c>
      <c r="L4" s="21" t="s">
        <v>44</v>
      </c>
      <c r="M4" s="21" t="s">
        <v>45</v>
      </c>
      <c r="N4" s="21" t="s">
        <v>46</v>
      </c>
      <c r="O4" s="21" t="s">
        <v>47</v>
      </c>
      <c r="P4" s="21" t="s">
        <v>48</v>
      </c>
      <c r="Q4" s="21"/>
      <c r="R4" s="21"/>
      <c r="S4" s="29" t="s">
        <v>49</v>
      </c>
      <c r="T4" s="22" t="s">
        <v>51</v>
      </c>
      <c r="U4" s="22" t="s">
        <v>52</v>
      </c>
      <c r="V4" s="22" t="s">
        <v>54</v>
      </c>
      <c r="W4" s="22" t="s">
        <v>55</v>
      </c>
      <c r="X4" s="22" t="s">
        <v>56</v>
      </c>
      <c r="Y4" s="22" t="s">
        <v>57</v>
      </c>
      <c r="Z4" s="22" t="s">
        <v>58</v>
      </c>
      <c r="AA4" s="22" t="s">
        <v>59</v>
      </c>
      <c r="AB4" s="22" t="s">
        <v>60</v>
      </c>
      <c r="AC4" s="22" t="s">
        <v>61</v>
      </c>
      <c r="AD4" s="22"/>
      <c r="AE4" s="22"/>
      <c r="AF4" s="22"/>
      <c r="AG4" s="21"/>
      <c r="AH4" s="21"/>
      <c r="AI4" s="21"/>
      <c r="AJ4" s="21"/>
      <c r="AK4" s="21"/>
      <c r="AL4" s="21"/>
      <c r="AM4" s="21"/>
      <c r="AN4" s="21"/>
      <c r="AO4" s="5"/>
      <c r="AP4" s="18" t="s">
        <v>17</v>
      </c>
      <c r="AQ4" s="17"/>
    </row>
    <row r="5" spans="1:43" x14ac:dyDescent="0.3">
      <c r="B5" s="35"/>
      <c r="C5" s="23">
        <v>45112</v>
      </c>
      <c r="D5" s="23">
        <v>45184</v>
      </c>
      <c r="E5" s="23">
        <v>45203</v>
      </c>
      <c r="F5" s="23">
        <v>45238</v>
      </c>
      <c r="G5" s="23"/>
      <c r="H5" s="23"/>
      <c r="I5" s="23">
        <v>45329</v>
      </c>
      <c r="J5" s="23">
        <v>45357</v>
      </c>
      <c r="K5" s="23">
        <v>45448</v>
      </c>
      <c r="L5" s="23">
        <v>45476</v>
      </c>
      <c r="M5" s="23">
        <v>45511</v>
      </c>
      <c r="N5" s="23">
        <v>45539</v>
      </c>
      <c r="O5" s="23">
        <v>45567</v>
      </c>
      <c r="P5" s="23">
        <v>45602</v>
      </c>
      <c r="Q5" s="23"/>
      <c r="R5" s="23"/>
      <c r="S5" s="23">
        <v>45693</v>
      </c>
      <c r="T5" s="23">
        <v>45728</v>
      </c>
      <c r="U5" s="23">
        <v>45812</v>
      </c>
      <c r="V5" s="23">
        <v>45840</v>
      </c>
      <c r="W5" s="23">
        <v>45875</v>
      </c>
      <c r="X5" s="23">
        <v>45903</v>
      </c>
      <c r="Y5" s="23">
        <v>45966</v>
      </c>
      <c r="Z5" s="23">
        <v>46085</v>
      </c>
      <c r="AA5" s="24">
        <v>46113</v>
      </c>
      <c r="AB5" s="24">
        <v>46148</v>
      </c>
      <c r="AC5" s="24">
        <v>46181</v>
      </c>
      <c r="AD5" s="24"/>
      <c r="AE5" s="24"/>
      <c r="AF5" s="24"/>
      <c r="AG5" s="23"/>
      <c r="AH5" s="23"/>
      <c r="AI5" s="23"/>
      <c r="AJ5" s="23"/>
      <c r="AK5" s="23"/>
      <c r="AL5" s="23"/>
      <c r="AM5" s="23"/>
      <c r="AN5" s="23"/>
      <c r="AO5" s="6"/>
      <c r="AP5" s="15" t="s">
        <v>2</v>
      </c>
      <c r="AQ5" s="19" t="s">
        <v>18</v>
      </c>
    </row>
    <row r="6" spans="1:43" ht="15.9" customHeight="1" x14ac:dyDescent="0.3">
      <c r="A6" s="51" t="s">
        <v>1</v>
      </c>
      <c r="B6" s="25" t="s">
        <v>21</v>
      </c>
      <c r="C6" s="26" t="s">
        <v>2</v>
      </c>
      <c r="D6" s="26" t="s">
        <v>2</v>
      </c>
      <c r="E6" s="26" t="s">
        <v>2</v>
      </c>
      <c r="F6" s="26" t="s">
        <v>2</v>
      </c>
      <c r="G6" s="26"/>
      <c r="H6" s="26"/>
      <c r="I6" s="26" t="s">
        <v>2</v>
      </c>
      <c r="J6" s="26" t="s">
        <v>2</v>
      </c>
      <c r="K6" s="26" t="s">
        <v>2</v>
      </c>
      <c r="L6" s="26" t="s">
        <v>4</v>
      </c>
      <c r="M6" s="26" t="s">
        <v>2</v>
      </c>
      <c r="N6" s="26" t="s">
        <v>2</v>
      </c>
      <c r="O6" s="26" t="s">
        <v>2</v>
      </c>
      <c r="P6" s="26" t="s">
        <v>2</v>
      </c>
      <c r="Q6" s="26"/>
      <c r="R6" s="26"/>
      <c r="S6" s="30" t="s">
        <v>2</v>
      </c>
      <c r="T6" s="27" t="s">
        <v>2</v>
      </c>
      <c r="U6" s="27" t="s">
        <v>53</v>
      </c>
      <c r="V6" s="27" t="s">
        <v>2</v>
      </c>
      <c r="W6" s="27" t="s">
        <v>2</v>
      </c>
      <c r="X6" s="27" t="s">
        <v>2</v>
      </c>
      <c r="Y6" s="27" t="s">
        <v>2</v>
      </c>
      <c r="Z6" s="27" t="s">
        <v>2</v>
      </c>
      <c r="AA6" s="26" t="s">
        <v>2</v>
      </c>
      <c r="AB6" s="26" t="s">
        <v>2</v>
      </c>
      <c r="AC6" s="26" t="s">
        <v>2</v>
      </c>
      <c r="AD6" s="26"/>
      <c r="AE6" s="26"/>
      <c r="AF6" s="26"/>
      <c r="AG6" s="27"/>
      <c r="AH6" s="27"/>
      <c r="AI6" s="27"/>
      <c r="AJ6" s="27"/>
      <c r="AK6" s="27"/>
      <c r="AL6" s="27"/>
      <c r="AM6" s="27"/>
      <c r="AN6" s="27"/>
      <c r="AO6" s="7"/>
      <c r="AP6" s="16" t="s">
        <v>4</v>
      </c>
      <c r="AQ6" s="19" t="s">
        <v>19</v>
      </c>
    </row>
    <row r="7" spans="1:43" ht="15.9" customHeight="1" x14ac:dyDescent="0.3">
      <c r="A7" s="52"/>
      <c r="B7" s="25" t="s">
        <v>22</v>
      </c>
      <c r="C7" s="26" t="s">
        <v>2</v>
      </c>
      <c r="D7" s="26" t="s">
        <v>2</v>
      </c>
      <c r="E7" s="26" t="s">
        <v>2</v>
      </c>
      <c r="F7" s="26" t="s">
        <v>2</v>
      </c>
      <c r="G7" s="26"/>
      <c r="H7" s="26"/>
      <c r="I7" s="26" t="s">
        <v>2</v>
      </c>
      <c r="J7" s="26" t="s">
        <v>2</v>
      </c>
      <c r="K7" s="26" t="s">
        <v>2</v>
      </c>
      <c r="L7" s="26" t="s">
        <v>2</v>
      </c>
      <c r="M7" s="26" t="s">
        <v>2</v>
      </c>
      <c r="N7" s="26" t="s">
        <v>2</v>
      </c>
      <c r="O7" s="26" t="s">
        <v>2</v>
      </c>
      <c r="P7" s="26" t="s">
        <v>2</v>
      </c>
      <c r="Q7" s="26"/>
      <c r="R7" s="26"/>
      <c r="S7" s="30" t="s">
        <v>2</v>
      </c>
      <c r="T7" s="27" t="s">
        <v>2</v>
      </c>
      <c r="U7" s="27" t="s">
        <v>53</v>
      </c>
      <c r="V7" s="27" t="s">
        <v>2</v>
      </c>
      <c r="W7" s="27" t="s">
        <v>2</v>
      </c>
      <c r="X7" s="27" t="s">
        <v>2</v>
      </c>
      <c r="Y7" s="27" t="s">
        <v>2</v>
      </c>
      <c r="Z7" s="27" t="s">
        <v>2</v>
      </c>
      <c r="AA7" s="26" t="s">
        <v>2</v>
      </c>
      <c r="AB7" s="26" t="s">
        <v>2</v>
      </c>
      <c r="AC7" s="26" t="s">
        <v>2</v>
      </c>
      <c r="AD7" s="26"/>
      <c r="AE7" s="26"/>
      <c r="AF7" s="26"/>
      <c r="AG7" s="27"/>
      <c r="AH7" s="27"/>
      <c r="AI7" s="27"/>
      <c r="AJ7" s="27"/>
      <c r="AK7" s="27"/>
      <c r="AL7" s="27"/>
      <c r="AM7" s="27"/>
      <c r="AN7" s="27"/>
      <c r="AO7" s="7"/>
      <c r="AP7" s="16" t="s">
        <v>14</v>
      </c>
      <c r="AQ7" s="19" t="s">
        <v>20</v>
      </c>
    </row>
    <row r="8" spans="1:43" ht="15.9" customHeight="1" x14ac:dyDescent="0.3">
      <c r="A8" s="52"/>
      <c r="B8" s="25" t="s">
        <v>23</v>
      </c>
      <c r="C8" s="26" t="s">
        <v>2</v>
      </c>
      <c r="D8" s="26" t="s">
        <v>2</v>
      </c>
      <c r="E8" s="26" t="s">
        <v>2</v>
      </c>
      <c r="F8" s="26" t="s">
        <v>2</v>
      </c>
      <c r="G8" s="26"/>
      <c r="H8" s="26"/>
      <c r="I8" s="26" t="s">
        <v>2</v>
      </c>
      <c r="J8" s="26" t="s">
        <v>2</v>
      </c>
      <c r="K8" s="26" t="s">
        <v>2</v>
      </c>
      <c r="L8" s="26" t="s">
        <v>2</v>
      </c>
      <c r="M8" s="26" t="s">
        <v>2</v>
      </c>
      <c r="N8" s="26" t="s">
        <v>2</v>
      </c>
      <c r="O8" s="26" t="s">
        <v>2</v>
      </c>
      <c r="P8" s="26" t="s">
        <v>2</v>
      </c>
      <c r="Q8" s="26"/>
      <c r="R8" s="26"/>
      <c r="S8" s="30" t="s">
        <v>2</v>
      </c>
      <c r="T8" s="27" t="s">
        <v>2</v>
      </c>
      <c r="U8" s="27" t="s">
        <v>53</v>
      </c>
      <c r="V8" s="27" t="s">
        <v>2</v>
      </c>
      <c r="W8" s="27" t="s">
        <v>2</v>
      </c>
      <c r="X8" s="27" t="s">
        <v>2</v>
      </c>
      <c r="Y8" s="27" t="s">
        <v>2</v>
      </c>
      <c r="Z8" s="27" t="s">
        <v>2</v>
      </c>
      <c r="AA8" s="26" t="s">
        <v>2</v>
      </c>
      <c r="AB8" s="26" t="s">
        <v>2</v>
      </c>
      <c r="AC8" s="26" t="s">
        <v>4</v>
      </c>
      <c r="AD8" s="26"/>
      <c r="AE8" s="26"/>
      <c r="AF8" s="26"/>
      <c r="AG8" s="27"/>
      <c r="AH8" s="27"/>
      <c r="AI8" s="27"/>
      <c r="AJ8" s="27"/>
      <c r="AK8" s="27"/>
      <c r="AL8" s="27"/>
      <c r="AM8" s="27"/>
      <c r="AN8" s="27"/>
      <c r="AO8" s="7"/>
      <c r="AP8" s="16" t="s">
        <v>15</v>
      </c>
      <c r="AQ8" s="19" t="s">
        <v>11</v>
      </c>
    </row>
    <row r="9" spans="1:43" ht="15.9" customHeight="1" x14ac:dyDescent="0.3">
      <c r="A9" s="52"/>
      <c r="B9" s="25" t="s">
        <v>24</v>
      </c>
      <c r="C9" s="26" t="s">
        <v>2</v>
      </c>
      <c r="D9" s="26" t="s">
        <v>2</v>
      </c>
      <c r="E9" s="26" t="s">
        <v>2</v>
      </c>
      <c r="F9" s="26" t="s">
        <v>2</v>
      </c>
      <c r="G9" s="26"/>
      <c r="H9" s="26"/>
      <c r="I9" s="26" t="s">
        <v>2</v>
      </c>
      <c r="J9" s="26" t="s">
        <v>2</v>
      </c>
      <c r="K9" s="26" t="s">
        <v>2</v>
      </c>
      <c r="L9" s="26" t="s">
        <v>2</v>
      </c>
      <c r="M9" s="26" t="s">
        <v>2</v>
      </c>
      <c r="N9" s="26" t="s">
        <v>2</v>
      </c>
      <c r="O9" s="26" t="s">
        <v>2</v>
      </c>
      <c r="P9" s="26" t="s">
        <v>2</v>
      </c>
      <c r="Q9" s="26"/>
      <c r="R9" s="26"/>
      <c r="S9" s="30" t="s">
        <v>2</v>
      </c>
      <c r="T9" s="27" t="s">
        <v>2</v>
      </c>
      <c r="U9" s="27" t="s">
        <v>53</v>
      </c>
      <c r="V9" s="27" t="s">
        <v>2</v>
      </c>
      <c r="W9" s="27" t="s">
        <v>2</v>
      </c>
      <c r="X9" s="27" t="s">
        <v>2</v>
      </c>
      <c r="Y9" s="27" t="s">
        <v>2</v>
      </c>
      <c r="Z9" s="27" t="s">
        <v>2</v>
      </c>
      <c r="AA9" s="26" t="s">
        <v>2</v>
      </c>
      <c r="AB9" s="26" t="s">
        <v>2</v>
      </c>
      <c r="AC9" s="26" t="s">
        <v>2</v>
      </c>
      <c r="AD9" s="26"/>
      <c r="AE9" s="26"/>
      <c r="AF9" s="26"/>
      <c r="AG9" s="27"/>
      <c r="AH9" s="27"/>
      <c r="AI9" s="27"/>
      <c r="AJ9" s="27"/>
      <c r="AK9" s="27"/>
      <c r="AL9" s="27"/>
      <c r="AM9" s="27"/>
      <c r="AN9" s="27"/>
      <c r="AO9" s="7"/>
      <c r="AP9" s="16" t="s">
        <v>16</v>
      </c>
      <c r="AQ9" s="19" t="s">
        <v>5</v>
      </c>
    </row>
    <row r="10" spans="1:43" ht="15.9" customHeight="1" x14ac:dyDescent="0.3">
      <c r="A10" s="52"/>
      <c r="B10" s="25" t="s">
        <v>33</v>
      </c>
      <c r="C10" s="26" t="s">
        <v>2</v>
      </c>
      <c r="D10" s="26" t="s">
        <v>2</v>
      </c>
      <c r="E10" s="26" t="s">
        <v>2</v>
      </c>
      <c r="F10" s="26" t="s">
        <v>2</v>
      </c>
      <c r="G10" s="26"/>
      <c r="H10" s="26"/>
      <c r="I10" s="26" t="s">
        <v>2</v>
      </c>
      <c r="J10" s="26" t="s">
        <v>2</v>
      </c>
      <c r="K10" s="26" t="s">
        <v>2</v>
      </c>
      <c r="L10" s="26" t="s">
        <v>2</v>
      </c>
      <c r="M10" s="26" t="s">
        <v>2</v>
      </c>
      <c r="N10" s="26" t="s">
        <v>2</v>
      </c>
      <c r="O10" s="26" t="s">
        <v>2</v>
      </c>
      <c r="P10" s="26" t="s">
        <v>2</v>
      </c>
      <c r="Q10" s="26"/>
      <c r="R10" s="26"/>
      <c r="S10" s="30" t="s">
        <v>2</v>
      </c>
      <c r="T10" s="27" t="s">
        <v>2</v>
      </c>
      <c r="U10" s="27" t="s">
        <v>53</v>
      </c>
      <c r="V10" s="27" t="s">
        <v>4</v>
      </c>
      <c r="W10" s="27" t="s">
        <v>2</v>
      </c>
      <c r="X10" s="27" t="s">
        <v>2</v>
      </c>
      <c r="Y10" s="27" t="s">
        <v>2</v>
      </c>
      <c r="Z10" s="27" t="s">
        <v>4</v>
      </c>
      <c r="AA10" s="26" t="s">
        <v>2</v>
      </c>
      <c r="AB10" s="26" t="s">
        <v>2</v>
      </c>
      <c r="AC10" s="26" t="s">
        <v>2</v>
      </c>
      <c r="AD10" s="26"/>
      <c r="AE10" s="26"/>
      <c r="AF10" s="26"/>
      <c r="AG10" s="27"/>
      <c r="AH10" s="27"/>
      <c r="AI10" s="27"/>
      <c r="AJ10" s="27"/>
      <c r="AK10" s="27"/>
      <c r="AL10" s="27"/>
      <c r="AM10" s="27"/>
      <c r="AN10" s="27"/>
      <c r="AO10" s="6"/>
    </row>
    <row r="11" spans="1:43" ht="15.9" customHeight="1" x14ac:dyDescent="0.3">
      <c r="A11" s="52"/>
      <c r="B11" s="25" t="s">
        <v>25</v>
      </c>
      <c r="C11" s="26" t="s">
        <v>2</v>
      </c>
      <c r="D11" s="26" t="s">
        <v>2</v>
      </c>
      <c r="E11" s="26" t="s">
        <v>2</v>
      </c>
      <c r="F11" s="26" t="s">
        <v>2</v>
      </c>
      <c r="G11" s="26"/>
      <c r="H11" s="26"/>
      <c r="I11" s="26" t="s">
        <v>4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4</v>
      </c>
      <c r="Q11" s="26"/>
      <c r="R11" s="26"/>
      <c r="S11" s="30" t="s">
        <v>2</v>
      </c>
      <c r="T11" s="27" t="s">
        <v>2</v>
      </c>
      <c r="U11" s="27" t="s">
        <v>53</v>
      </c>
      <c r="V11" s="27" t="s">
        <v>2</v>
      </c>
      <c r="W11" s="27" t="s">
        <v>2</v>
      </c>
      <c r="X11" s="27" t="s">
        <v>2</v>
      </c>
      <c r="Y11" s="27" t="s">
        <v>2</v>
      </c>
      <c r="Z11" s="27" t="s">
        <v>2</v>
      </c>
      <c r="AA11" s="26" t="s">
        <v>2</v>
      </c>
      <c r="AB11" s="26" t="s">
        <v>2</v>
      </c>
      <c r="AC11" s="26" t="s">
        <v>2</v>
      </c>
      <c r="AD11" s="26"/>
      <c r="AE11" s="26"/>
      <c r="AF11" s="26"/>
      <c r="AG11" s="27"/>
      <c r="AH11" s="27"/>
      <c r="AI11" s="27"/>
      <c r="AJ11" s="27"/>
      <c r="AK11" s="27"/>
      <c r="AL11" s="27"/>
      <c r="AM11" s="27"/>
      <c r="AN11" s="27"/>
      <c r="AO11" s="6"/>
    </row>
    <row r="12" spans="1:43" ht="15.9" customHeight="1" x14ac:dyDescent="0.3">
      <c r="A12" s="52"/>
      <c r="B12" s="25" t="s">
        <v>26</v>
      </c>
      <c r="C12" s="26" t="s">
        <v>2</v>
      </c>
      <c r="D12" s="26" t="s">
        <v>2</v>
      </c>
      <c r="E12" s="26" t="s">
        <v>2</v>
      </c>
      <c r="F12" s="26" t="s">
        <v>2</v>
      </c>
      <c r="G12" s="26"/>
      <c r="H12" s="26"/>
      <c r="I12" s="26" t="s">
        <v>2</v>
      </c>
      <c r="J12" s="26" t="s">
        <v>2</v>
      </c>
      <c r="K12" s="26" t="s">
        <v>2</v>
      </c>
      <c r="L12" s="26" t="s">
        <v>2</v>
      </c>
      <c r="M12" s="26" t="s">
        <v>2</v>
      </c>
      <c r="N12" s="26" t="s">
        <v>2</v>
      </c>
      <c r="O12" s="26" t="s">
        <v>2</v>
      </c>
      <c r="P12" s="26" t="s">
        <v>2</v>
      </c>
      <c r="Q12" s="26"/>
      <c r="R12" s="26"/>
      <c r="S12" s="30" t="s">
        <v>2</v>
      </c>
      <c r="T12" s="27" t="s">
        <v>2</v>
      </c>
      <c r="U12" s="27" t="s">
        <v>4</v>
      </c>
      <c r="V12" s="27" t="s">
        <v>2</v>
      </c>
      <c r="W12" s="27" t="s">
        <v>2</v>
      </c>
      <c r="X12" s="27" t="s">
        <v>2</v>
      </c>
      <c r="Y12" s="27" t="s">
        <v>2</v>
      </c>
      <c r="Z12" s="27" t="s">
        <v>2</v>
      </c>
      <c r="AA12" s="26" t="s">
        <v>4</v>
      </c>
      <c r="AB12" s="26" t="s">
        <v>2</v>
      </c>
      <c r="AC12" s="26" t="s">
        <v>2</v>
      </c>
      <c r="AD12" s="26"/>
      <c r="AE12" s="26"/>
      <c r="AF12" s="26"/>
      <c r="AG12" s="27"/>
      <c r="AH12" s="27"/>
      <c r="AI12" s="27"/>
      <c r="AJ12" s="27"/>
      <c r="AK12" s="27"/>
      <c r="AL12" s="27"/>
      <c r="AM12" s="27"/>
      <c r="AN12" s="27"/>
      <c r="AO12" s="6"/>
    </row>
    <row r="13" spans="1:43" ht="15.9" customHeight="1" x14ac:dyDescent="0.3">
      <c r="A13" s="53" t="s">
        <v>3</v>
      </c>
      <c r="B13" s="25" t="s">
        <v>27</v>
      </c>
      <c r="C13" s="26" t="s">
        <v>2</v>
      </c>
      <c r="D13" s="26" t="s">
        <v>2</v>
      </c>
      <c r="E13" s="26" t="s">
        <v>2</v>
      </c>
      <c r="F13" s="26" t="s">
        <v>2</v>
      </c>
      <c r="G13" s="26"/>
      <c r="H13" s="26"/>
      <c r="I13" s="26" t="s">
        <v>2</v>
      </c>
      <c r="J13" s="26" t="s">
        <v>2</v>
      </c>
      <c r="K13" s="26" t="s">
        <v>2</v>
      </c>
      <c r="L13" s="26" t="s">
        <v>2</v>
      </c>
      <c r="M13" s="26" t="s">
        <v>2</v>
      </c>
      <c r="N13" s="26" t="s">
        <v>2</v>
      </c>
      <c r="O13" s="26" t="s">
        <v>2</v>
      </c>
      <c r="P13" s="26" t="s">
        <v>2</v>
      </c>
      <c r="Q13" s="26"/>
      <c r="R13" s="26"/>
      <c r="S13" s="30" t="s">
        <v>2</v>
      </c>
      <c r="T13" s="27" t="s">
        <v>2</v>
      </c>
      <c r="U13" s="27" t="s">
        <v>53</v>
      </c>
      <c r="V13" s="27" t="s">
        <v>2</v>
      </c>
      <c r="W13" s="27" t="s">
        <v>2</v>
      </c>
      <c r="X13" s="27" t="s">
        <v>2</v>
      </c>
      <c r="Y13" s="27" t="s">
        <v>2</v>
      </c>
      <c r="Z13" s="27" t="s">
        <v>2</v>
      </c>
      <c r="AA13" s="26" t="s">
        <v>2</v>
      </c>
      <c r="AB13" s="26" t="s">
        <v>2</v>
      </c>
      <c r="AC13" s="26" t="s">
        <v>2</v>
      </c>
      <c r="AD13" s="26"/>
      <c r="AE13" s="26"/>
      <c r="AF13" s="26"/>
      <c r="AG13" s="27"/>
      <c r="AH13" s="27"/>
      <c r="AI13" s="27"/>
      <c r="AJ13" s="27"/>
      <c r="AK13" s="27"/>
      <c r="AL13" s="27"/>
      <c r="AM13" s="27"/>
      <c r="AN13" s="27"/>
      <c r="AO13" s="6"/>
    </row>
    <row r="14" spans="1:43" ht="15.9" customHeight="1" x14ac:dyDescent="0.3">
      <c r="A14" s="54"/>
      <c r="B14" s="25" t="s">
        <v>28</v>
      </c>
      <c r="C14" s="26" t="s">
        <v>2</v>
      </c>
      <c r="D14" s="26" t="s">
        <v>2</v>
      </c>
      <c r="E14" s="26" t="s">
        <v>2</v>
      </c>
      <c r="F14" s="26" t="s">
        <v>2</v>
      </c>
      <c r="G14" s="26"/>
      <c r="H14" s="26"/>
      <c r="I14" s="26" t="s">
        <v>2</v>
      </c>
      <c r="J14" s="26" t="s">
        <v>2</v>
      </c>
      <c r="K14" s="26" t="s">
        <v>2</v>
      </c>
      <c r="L14" s="26" t="s">
        <v>2</v>
      </c>
      <c r="M14" s="26" t="s">
        <v>2</v>
      </c>
      <c r="N14" s="26" t="s">
        <v>4</v>
      </c>
      <c r="O14" s="26" t="s">
        <v>2</v>
      </c>
      <c r="P14" s="26" t="s">
        <v>2</v>
      </c>
      <c r="Q14" s="26"/>
      <c r="R14" s="26"/>
      <c r="S14" s="30" t="s">
        <v>2</v>
      </c>
      <c r="T14" s="27" t="s">
        <v>2</v>
      </c>
      <c r="U14" s="27" t="s">
        <v>53</v>
      </c>
      <c r="V14" s="27" t="s">
        <v>2</v>
      </c>
      <c r="W14" s="27" t="s">
        <v>2</v>
      </c>
      <c r="X14" s="27" t="s">
        <v>2</v>
      </c>
      <c r="Y14" s="27" t="s">
        <v>2</v>
      </c>
      <c r="Z14" s="27" t="s">
        <v>2</v>
      </c>
      <c r="AA14" s="26" t="s">
        <v>2</v>
      </c>
      <c r="AB14" s="26" t="s">
        <v>2</v>
      </c>
      <c r="AC14" s="26" t="s">
        <v>2</v>
      </c>
      <c r="AD14" s="26"/>
      <c r="AE14" s="26"/>
      <c r="AF14" s="26"/>
      <c r="AG14" s="27"/>
      <c r="AH14" s="27"/>
      <c r="AI14" s="27"/>
      <c r="AJ14" s="27"/>
      <c r="AK14" s="27"/>
      <c r="AL14" s="27"/>
      <c r="AM14" s="27"/>
      <c r="AN14" s="27"/>
      <c r="AO14" s="6"/>
    </row>
    <row r="15" spans="1:43" ht="15.9" customHeight="1" x14ac:dyDescent="0.3">
      <c r="A15" s="54"/>
      <c r="B15" s="25" t="s">
        <v>29</v>
      </c>
      <c r="C15" s="26" t="s">
        <v>2</v>
      </c>
      <c r="D15" s="26" t="s">
        <v>2</v>
      </c>
      <c r="E15" s="26" t="s">
        <v>2</v>
      </c>
      <c r="F15" s="26" t="s">
        <v>2</v>
      </c>
      <c r="G15" s="26"/>
      <c r="H15" s="26"/>
      <c r="I15" s="26" t="s">
        <v>2</v>
      </c>
      <c r="J15" s="26" t="s">
        <v>2</v>
      </c>
      <c r="K15" s="26" t="s">
        <v>2</v>
      </c>
      <c r="L15" s="26" t="s">
        <v>2</v>
      </c>
      <c r="M15" s="26" t="s">
        <v>2</v>
      </c>
      <c r="N15" s="26" t="s">
        <v>2</v>
      </c>
      <c r="O15" s="26" t="s">
        <v>2</v>
      </c>
      <c r="P15" s="26" t="s">
        <v>2</v>
      </c>
      <c r="Q15" s="26"/>
      <c r="R15" s="26"/>
      <c r="S15" s="30" t="s">
        <v>2</v>
      </c>
      <c r="T15" s="27" t="s">
        <v>2</v>
      </c>
      <c r="U15" s="27" t="s">
        <v>53</v>
      </c>
      <c r="V15" s="27" t="s">
        <v>2</v>
      </c>
      <c r="W15" s="27" t="s">
        <v>2</v>
      </c>
      <c r="X15" s="27" t="s">
        <v>2</v>
      </c>
      <c r="Y15" s="27" t="s">
        <v>2</v>
      </c>
      <c r="Z15" s="27" t="s">
        <v>2</v>
      </c>
      <c r="AA15" s="26" t="s">
        <v>2</v>
      </c>
      <c r="AB15" s="26" t="s">
        <v>2</v>
      </c>
      <c r="AC15" s="26" t="s">
        <v>2</v>
      </c>
      <c r="AD15" s="26"/>
      <c r="AE15" s="26"/>
      <c r="AF15" s="26"/>
      <c r="AG15" s="27"/>
      <c r="AH15" s="27"/>
      <c r="AI15" s="27"/>
      <c r="AJ15" s="27"/>
      <c r="AK15" s="27"/>
      <c r="AL15" s="27"/>
      <c r="AM15" s="27"/>
      <c r="AN15" s="27"/>
      <c r="AO15" s="6"/>
    </row>
    <row r="16" spans="1:43" ht="15.9" customHeight="1" x14ac:dyDescent="0.3">
      <c r="A16" s="54"/>
      <c r="B16" s="25" t="s">
        <v>34</v>
      </c>
      <c r="C16" s="26" t="s">
        <v>2</v>
      </c>
      <c r="D16" s="26" t="s">
        <v>2</v>
      </c>
      <c r="E16" s="26" t="s">
        <v>2</v>
      </c>
      <c r="F16" s="26" t="s">
        <v>2</v>
      </c>
      <c r="G16" s="26"/>
      <c r="H16" s="26"/>
      <c r="I16" s="26" t="s">
        <v>2</v>
      </c>
      <c r="J16" s="26" t="s">
        <v>2</v>
      </c>
      <c r="K16" s="26" t="s">
        <v>2</v>
      </c>
      <c r="L16" s="26" t="s">
        <v>2</v>
      </c>
      <c r="M16" s="26" t="s">
        <v>2</v>
      </c>
      <c r="N16" s="26" t="s">
        <v>2</v>
      </c>
      <c r="O16" s="26" t="s">
        <v>2</v>
      </c>
      <c r="P16" s="26" t="s">
        <v>2</v>
      </c>
      <c r="Q16" s="26"/>
      <c r="R16" s="26"/>
      <c r="S16" s="30" t="s">
        <v>2</v>
      </c>
      <c r="T16" s="27" t="s">
        <v>2</v>
      </c>
      <c r="U16" s="27" t="s">
        <v>53</v>
      </c>
      <c r="V16" s="27" t="s">
        <v>2</v>
      </c>
      <c r="W16" s="27" t="s">
        <v>2</v>
      </c>
      <c r="X16" s="27" t="s">
        <v>2</v>
      </c>
      <c r="Y16" s="27" t="s">
        <v>2</v>
      </c>
      <c r="Z16" s="27" t="s">
        <v>2</v>
      </c>
      <c r="AA16" s="26" t="s">
        <v>4</v>
      </c>
      <c r="AB16" s="26" t="s">
        <v>2</v>
      </c>
      <c r="AC16" s="26" t="s">
        <v>2</v>
      </c>
      <c r="AD16" s="26"/>
      <c r="AE16" s="26"/>
      <c r="AF16" s="26"/>
      <c r="AG16" s="27"/>
      <c r="AH16" s="27"/>
      <c r="AI16" s="27"/>
      <c r="AJ16" s="27"/>
      <c r="AK16" s="27"/>
      <c r="AL16" s="27"/>
      <c r="AM16" s="27"/>
      <c r="AN16" s="27"/>
      <c r="AO16" s="6"/>
    </row>
    <row r="17" spans="1:44" ht="15.9" customHeight="1" x14ac:dyDescent="0.3">
      <c r="A17" s="54"/>
      <c r="B17" s="25" t="s">
        <v>35</v>
      </c>
      <c r="C17" s="26" t="s">
        <v>2</v>
      </c>
      <c r="D17" s="26" t="s">
        <v>2</v>
      </c>
      <c r="E17" s="26" t="s">
        <v>2</v>
      </c>
      <c r="F17" s="26" t="s">
        <v>2</v>
      </c>
      <c r="G17" s="26"/>
      <c r="H17" s="26"/>
      <c r="I17" s="26" t="s">
        <v>2</v>
      </c>
      <c r="J17" s="26" t="s">
        <v>2</v>
      </c>
      <c r="K17" s="26" t="s">
        <v>2</v>
      </c>
      <c r="L17" s="26" t="s">
        <v>2</v>
      </c>
      <c r="M17" s="26" t="s">
        <v>2</v>
      </c>
      <c r="N17" s="26" t="s">
        <v>2</v>
      </c>
      <c r="O17" s="26" t="s">
        <v>2</v>
      </c>
      <c r="P17" s="26" t="s">
        <v>2</v>
      </c>
      <c r="Q17" s="26"/>
      <c r="R17" s="26"/>
      <c r="S17" s="30" t="s">
        <v>2</v>
      </c>
      <c r="T17" s="27" t="s">
        <v>2</v>
      </c>
      <c r="U17" s="27" t="s">
        <v>53</v>
      </c>
      <c r="V17" s="27" t="s">
        <v>2</v>
      </c>
      <c r="W17" s="27" t="s">
        <v>2</v>
      </c>
      <c r="X17" s="27" t="s">
        <v>2</v>
      </c>
      <c r="Y17" s="27" t="s">
        <v>2</v>
      </c>
      <c r="Z17" s="27" t="s">
        <v>2</v>
      </c>
      <c r="AA17" s="26" t="s">
        <v>2</v>
      </c>
      <c r="AB17" s="26" t="s">
        <v>2</v>
      </c>
      <c r="AC17" s="26" t="s">
        <v>2</v>
      </c>
      <c r="AD17" s="26"/>
      <c r="AE17" s="26"/>
      <c r="AF17" s="26"/>
      <c r="AG17" s="27"/>
      <c r="AH17" s="27"/>
      <c r="AI17" s="27"/>
      <c r="AJ17" s="27"/>
      <c r="AK17" s="27"/>
      <c r="AL17" s="27"/>
      <c r="AM17" s="27"/>
      <c r="AN17" s="27"/>
      <c r="AO17" s="6"/>
    </row>
    <row r="18" spans="1:44" ht="28.8" x14ac:dyDescent="0.3">
      <c r="A18" s="54"/>
      <c r="B18" s="28" t="s">
        <v>40</v>
      </c>
      <c r="C18" s="26" t="s">
        <v>2</v>
      </c>
      <c r="D18" s="26" t="s">
        <v>2</v>
      </c>
      <c r="E18" s="26" t="s">
        <v>2</v>
      </c>
      <c r="F18" s="26" t="s">
        <v>2</v>
      </c>
      <c r="G18" s="26"/>
      <c r="H18" s="26"/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/>
      <c r="R18" s="26"/>
      <c r="S18" s="30" t="s">
        <v>2</v>
      </c>
      <c r="T18" s="27" t="s">
        <v>2</v>
      </c>
      <c r="U18" s="27" t="s">
        <v>53</v>
      </c>
      <c r="V18" s="27" t="s">
        <v>2</v>
      </c>
      <c r="W18" s="27" t="s">
        <v>2</v>
      </c>
      <c r="X18" s="27" t="s">
        <v>2</v>
      </c>
      <c r="Y18" s="27" t="s">
        <v>2</v>
      </c>
      <c r="Z18" s="27" t="s">
        <v>4</v>
      </c>
      <c r="AA18" s="26" t="s">
        <v>2</v>
      </c>
      <c r="AB18" s="26" t="s">
        <v>2</v>
      </c>
      <c r="AC18" s="26" t="s">
        <v>2</v>
      </c>
      <c r="AD18" s="26"/>
      <c r="AE18" s="26"/>
      <c r="AF18" s="26"/>
      <c r="AG18" s="27"/>
      <c r="AH18" s="27"/>
      <c r="AI18" s="27"/>
      <c r="AJ18" s="27"/>
      <c r="AK18" s="27"/>
      <c r="AL18" s="27"/>
      <c r="AM18" s="27"/>
      <c r="AN18" s="27"/>
      <c r="AO18" s="6"/>
    </row>
    <row r="19" spans="1:44" ht="15.9" customHeight="1" x14ac:dyDescent="0.3">
      <c r="A19" s="54"/>
      <c r="B19" s="25" t="s">
        <v>41</v>
      </c>
      <c r="C19" s="26" t="s">
        <v>16</v>
      </c>
      <c r="D19" s="26" t="s">
        <v>16</v>
      </c>
      <c r="E19" s="26" t="s">
        <v>16</v>
      </c>
      <c r="F19" s="26" t="s">
        <v>16</v>
      </c>
      <c r="G19" s="26"/>
      <c r="H19" s="26"/>
      <c r="I19" s="26" t="s">
        <v>2</v>
      </c>
      <c r="J19" s="26" t="s">
        <v>2</v>
      </c>
      <c r="K19" s="26" t="s">
        <v>2</v>
      </c>
      <c r="L19" s="26" t="s">
        <v>2</v>
      </c>
      <c r="M19" s="26" t="s">
        <v>4</v>
      </c>
      <c r="N19" s="26" t="s">
        <v>2</v>
      </c>
      <c r="O19" s="26" t="s">
        <v>2</v>
      </c>
      <c r="P19" s="26" t="s">
        <v>2</v>
      </c>
      <c r="Q19" s="26"/>
      <c r="R19" s="26"/>
      <c r="S19" s="30" t="s">
        <v>2</v>
      </c>
      <c r="T19" s="27" t="s">
        <v>4</v>
      </c>
      <c r="U19" s="27" t="s">
        <v>53</v>
      </c>
      <c r="V19" s="27" t="s">
        <v>2</v>
      </c>
      <c r="W19" s="27" t="s">
        <v>2</v>
      </c>
      <c r="X19" s="27" t="s">
        <v>4</v>
      </c>
      <c r="Y19" s="27" t="s">
        <v>2</v>
      </c>
      <c r="Z19" s="27" t="s">
        <v>2</v>
      </c>
      <c r="AA19" s="26" t="s">
        <v>2</v>
      </c>
      <c r="AB19" s="26" t="s">
        <v>2</v>
      </c>
      <c r="AC19" s="26" t="s">
        <v>2</v>
      </c>
      <c r="AD19" s="26"/>
      <c r="AE19" s="26"/>
      <c r="AF19" s="26"/>
      <c r="AG19" s="27"/>
      <c r="AH19" s="27"/>
      <c r="AI19" s="27"/>
      <c r="AJ19" s="27"/>
      <c r="AK19" s="27"/>
      <c r="AL19" s="27"/>
      <c r="AM19" s="27"/>
      <c r="AN19" s="27"/>
      <c r="AO19" s="6"/>
    </row>
    <row r="20" spans="1:44" x14ac:dyDescent="0.3">
      <c r="A20" s="8"/>
      <c r="B20" s="7"/>
      <c r="C20" s="7"/>
      <c r="D20" s="7"/>
      <c r="E20" s="7"/>
      <c r="F20" s="9"/>
      <c r="G20" s="9"/>
      <c r="H20" s="9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1"/>
      <c r="AQ20" s="11"/>
      <c r="AR20" s="11"/>
    </row>
    <row r="21" spans="1:44" ht="18.75" customHeight="1" x14ac:dyDescent="0.3">
      <c r="A21" s="12"/>
      <c r="B21" s="36" t="str">
        <f>B2</f>
        <v>Unidade Regional Colegiada do Leste Mineiro - URC LM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4" ht="18.75" customHeight="1" x14ac:dyDescent="0.3">
      <c r="A22" s="13"/>
      <c r="B22" s="38" t="s">
        <v>6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40"/>
      <c r="T22" s="38">
        <f>COUNTA(C5:AN5)</f>
        <v>23</v>
      </c>
      <c r="U22" s="39"/>
      <c r="V22" s="39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4" ht="15.6" x14ac:dyDescent="0.3">
      <c r="A23" s="14"/>
      <c r="B23" s="31" t="s">
        <v>7</v>
      </c>
      <c r="C23" s="41" t="s">
        <v>8</v>
      </c>
      <c r="D23" s="41"/>
      <c r="E23" s="41"/>
      <c r="F23" s="41" t="s">
        <v>9</v>
      </c>
      <c r="G23" s="41"/>
      <c r="H23" s="41"/>
      <c r="I23" s="41"/>
      <c r="J23" s="41"/>
      <c r="K23" s="41" t="s">
        <v>10</v>
      </c>
      <c r="L23" s="41"/>
      <c r="M23" s="41"/>
      <c r="N23" s="41" t="s">
        <v>11</v>
      </c>
      <c r="O23" s="41"/>
      <c r="P23" s="41"/>
      <c r="Q23" s="41" t="s">
        <v>5</v>
      </c>
      <c r="R23" s="41"/>
      <c r="S23" s="41"/>
      <c r="T23" s="42" t="s">
        <v>12</v>
      </c>
      <c r="U23" s="42"/>
      <c r="V23" s="42"/>
    </row>
    <row r="24" spans="1:44" ht="15" customHeight="1" x14ac:dyDescent="0.3">
      <c r="A24" s="51" t="s">
        <v>1</v>
      </c>
      <c r="B24" s="32" t="str">
        <f t="shared" ref="B24:B32" si="0">B6</f>
        <v>Seapa</v>
      </c>
      <c r="C24" s="56">
        <f t="shared" ref="C24:C37" si="1">COUNTIF(C6:AN6,"P")</f>
        <v>22</v>
      </c>
      <c r="D24" s="56"/>
      <c r="E24" s="56"/>
      <c r="F24" s="56">
        <f t="shared" ref="F24:F37" si="2">COUNTIF(C6:AN6,"A")</f>
        <v>1</v>
      </c>
      <c r="G24" s="56"/>
      <c r="H24" s="56"/>
      <c r="I24" s="56"/>
      <c r="J24" s="56"/>
      <c r="K24" s="56">
        <f t="shared" ref="K24:K37" si="3">COUNTIF(C6:AN6,"s")</f>
        <v>0</v>
      </c>
      <c r="L24" s="56"/>
      <c r="M24" s="56"/>
      <c r="N24" s="56">
        <f t="shared" ref="N24:N37" si="4">COUNTIF(D6:AN6,"D")</f>
        <v>0</v>
      </c>
      <c r="O24" s="56"/>
      <c r="P24" s="56"/>
      <c r="Q24" s="56">
        <f t="shared" ref="Q24:Q37" si="5">COUNTIF(E6:AN6,"V")</f>
        <v>0</v>
      </c>
      <c r="R24" s="56"/>
      <c r="S24" s="56"/>
      <c r="T24" s="55">
        <f t="shared" ref="T24:T37" si="6">(C24/$T$22)</f>
        <v>0.95652173913043481</v>
      </c>
      <c r="U24" s="55"/>
      <c r="V24" s="55"/>
    </row>
    <row r="25" spans="1:44" x14ac:dyDescent="0.3">
      <c r="A25" s="52"/>
      <c r="B25" s="28" t="str">
        <f t="shared" si="0"/>
        <v>Sede</v>
      </c>
      <c r="C25" s="56">
        <f t="shared" si="1"/>
        <v>23</v>
      </c>
      <c r="D25" s="56"/>
      <c r="E25" s="56"/>
      <c r="F25" s="56">
        <f t="shared" si="2"/>
        <v>0</v>
      </c>
      <c r="G25" s="56"/>
      <c r="H25" s="56"/>
      <c r="I25" s="56"/>
      <c r="J25" s="56"/>
      <c r="K25" s="56">
        <f t="shared" si="3"/>
        <v>0</v>
      </c>
      <c r="L25" s="56"/>
      <c r="M25" s="56"/>
      <c r="N25" s="56">
        <f t="shared" si="4"/>
        <v>0</v>
      </c>
      <c r="O25" s="56"/>
      <c r="P25" s="56"/>
      <c r="Q25" s="56">
        <f t="shared" si="5"/>
        <v>0</v>
      </c>
      <c r="R25" s="56"/>
      <c r="S25" s="56"/>
      <c r="T25" s="55">
        <f t="shared" si="6"/>
        <v>1</v>
      </c>
      <c r="U25" s="55"/>
      <c r="V25" s="55"/>
    </row>
    <row r="26" spans="1:44" x14ac:dyDescent="0.3">
      <c r="A26" s="52"/>
      <c r="B26" s="28" t="str">
        <f t="shared" si="0"/>
        <v>Seinfra</v>
      </c>
      <c r="C26" s="56">
        <f t="shared" si="1"/>
        <v>22</v>
      </c>
      <c r="D26" s="56"/>
      <c r="E26" s="56"/>
      <c r="F26" s="56">
        <f t="shared" si="2"/>
        <v>1</v>
      </c>
      <c r="G26" s="56"/>
      <c r="H26" s="56"/>
      <c r="I26" s="56"/>
      <c r="J26" s="56"/>
      <c r="K26" s="56">
        <f t="shared" si="3"/>
        <v>0</v>
      </c>
      <c r="L26" s="56"/>
      <c r="M26" s="56"/>
      <c r="N26" s="56">
        <f t="shared" si="4"/>
        <v>0</v>
      </c>
      <c r="O26" s="56"/>
      <c r="P26" s="56"/>
      <c r="Q26" s="56">
        <f t="shared" si="5"/>
        <v>0</v>
      </c>
      <c r="R26" s="56"/>
      <c r="S26" s="56"/>
      <c r="T26" s="55">
        <f t="shared" si="6"/>
        <v>0.95652173913043481</v>
      </c>
      <c r="U26" s="55"/>
      <c r="V26" s="55"/>
    </row>
    <row r="27" spans="1:44" x14ac:dyDescent="0.3">
      <c r="A27" s="52"/>
      <c r="B27" s="28" t="str">
        <f t="shared" si="0"/>
        <v>PMMG</v>
      </c>
      <c r="C27" s="56">
        <f t="shared" si="1"/>
        <v>23</v>
      </c>
      <c r="D27" s="56"/>
      <c r="E27" s="56"/>
      <c r="F27" s="56">
        <f t="shared" si="2"/>
        <v>0</v>
      </c>
      <c r="G27" s="56"/>
      <c r="H27" s="56"/>
      <c r="I27" s="56"/>
      <c r="J27" s="56"/>
      <c r="K27" s="56">
        <f t="shared" si="3"/>
        <v>0</v>
      </c>
      <c r="L27" s="56"/>
      <c r="M27" s="56"/>
      <c r="N27" s="56">
        <f t="shared" si="4"/>
        <v>0</v>
      </c>
      <c r="O27" s="56"/>
      <c r="P27" s="56"/>
      <c r="Q27" s="56">
        <f t="shared" si="5"/>
        <v>0</v>
      </c>
      <c r="R27" s="56"/>
      <c r="S27" s="56"/>
      <c r="T27" s="55">
        <f t="shared" si="6"/>
        <v>1</v>
      </c>
      <c r="U27" s="55"/>
      <c r="V27" s="55"/>
    </row>
    <row r="28" spans="1:44" x14ac:dyDescent="0.3">
      <c r="A28" s="52"/>
      <c r="B28" s="28" t="str">
        <f t="shared" si="0"/>
        <v>CRBio-04</v>
      </c>
      <c r="C28" s="56">
        <f t="shared" si="1"/>
        <v>21</v>
      </c>
      <c r="D28" s="56"/>
      <c r="E28" s="56"/>
      <c r="F28" s="56">
        <f t="shared" si="2"/>
        <v>2</v>
      </c>
      <c r="G28" s="56"/>
      <c r="H28" s="56"/>
      <c r="I28" s="56"/>
      <c r="J28" s="56"/>
      <c r="K28" s="56">
        <f t="shared" si="3"/>
        <v>0</v>
      </c>
      <c r="L28" s="56"/>
      <c r="M28" s="56"/>
      <c r="N28" s="56">
        <f t="shared" si="4"/>
        <v>0</v>
      </c>
      <c r="O28" s="56"/>
      <c r="P28" s="56"/>
      <c r="Q28" s="56">
        <f t="shared" si="5"/>
        <v>0</v>
      </c>
      <c r="R28" s="56"/>
      <c r="S28" s="56"/>
      <c r="T28" s="55">
        <f t="shared" si="6"/>
        <v>0.91304347826086951</v>
      </c>
      <c r="U28" s="55"/>
      <c r="V28" s="55"/>
    </row>
    <row r="29" spans="1:44" x14ac:dyDescent="0.3">
      <c r="A29" s="52"/>
      <c r="B29" s="28" t="str">
        <f t="shared" si="0"/>
        <v>MPMG</v>
      </c>
      <c r="C29" s="56">
        <f t="shared" si="1"/>
        <v>21</v>
      </c>
      <c r="D29" s="56"/>
      <c r="E29" s="56"/>
      <c r="F29" s="56">
        <f t="shared" si="2"/>
        <v>2</v>
      </c>
      <c r="G29" s="56"/>
      <c r="H29" s="56"/>
      <c r="I29" s="56"/>
      <c r="J29" s="56"/>
      <c r="K29" s="56">
        <f t="shared" si="3"/>
        <v>0</v>
      </c>
      <c r="L29" s="56"/>
      <c r="M29" s="56"/>
      <c r="N29" s="56">
        <f t="shared" si="4"/>
        <v>0</v>
      </c>
      <c r="O29" s="56"/>
      <c r="P29" s="56"/>
      <c r="Q29" s="56">
        <f t="shared" si="5"/>
        <v>0</v>
      </c>
      <c r="R29" s="56"/>
      <c r="S29" s="56"/>
      <c r="T29" s="55">
        <f t="shared" si="6"/>
        <v>0.91304347826086951</v>
      </c>
      <c r="U29" s="55"/>
      <c r="V29" s="55"/>
    </row>
    <row r="30" spans="1:44" x14ac:dyDescent="0.3">
      <c r="A30" s="52"/>
      <c r="B30" s="28" t="str">
        <f t="shared" si="0"/>
        <v>Pref.Gov.Val.</v>
      </c>
      <c r="C30" s="56">
        <f t="shared" si="1"/>
        <v>21</v>
      </c>
      <c r="D30" s="56"/>
      <c r="E30" s="56"/>
      <c r="F30" s="56">
        <f t="shared" si="2"/>
        <v>2</v>
      </c>
      <c r="G30" s="56"/>
      <c r="H30" s="56"/>
      <c r="I30" s="56"/>
      <c r="J30" s="56"/>
      <c r="K30" s="56">
        <f t="shared" si="3"/>
        <v>0</v>
      </c>
      <c r="L30" s="56"/>
      <c r="M30" s="56"/>
      <c r="N30" s="56">
        <f t="shared" si="4"/>
        <v>0</v>
      </c>
      <c r="O30" s="56"/>
      <c r="P30" s="56"/>
      <c r="Q30" s="56">
        <f t="shared" si="5"/>
        <v>0</v>
      </c>
      <c r="R30" s="56"/>
      <c r="S30" s="56"/>
      <c r="T30" s="55">
        <f t="shared" si="6"/>
        <v>0.91304347826086951</v>
      </c>
      <c r="U30" s="55"/>
      <c r="V30" s="55"/>
    </row>
    <row r="31" spans="1:44" x14ac:dyDescent="0.3">
      <c r="A31" s="53" t="s">
        <v>3</v>
      </c>
      <c r="B31" s="28" t="str">
        <f t="shared" si="0"/>
        <v>Fiemg</v>
      </c>
      <c r="C31" s="56">
        <f t="shared" si="1"/>
        <v>23</v>
      </c>
      <c r="D31" s="56"/>
      <c r="E31" s="56"/>
      <c r="F31" s="56">
        <f t="shared" si="2"/>
        <v>0</v>
      </c>
      <c r="G31" s="56"/>
      <c r="H31" s="56"/>
      <c r="I31" s="56"/>
      <c r="J31" s="56"/>
      <c r="K31" s="56">
        <f t="shared" si="3"/>
        <v>0</v>
      </c>
      <c r="L31" s="56"/>
      <c r="M31" s="56"/>
      <c r="N31" s="56">
        <f t="shared" si="4"/>
        <v>0</v>
      </c>
      <c r="O31" s="56"/>
      <c r="P31" s="56"/>
      <c r="Q31" s="56">
        <f t="shared" si="5"/>
        <v>0</v>
      </c>
      <c r="R31" s="56"/>
      <c r="S31" s="56"/>
      <c r="T31" s="55">
        <f t="shared" si="6"/>
        <v>1</v>
      </c>
      <c r="U31" s="55"/>
      <c r="V31" s="55"/>
    </row>
    <row r="32" spans="1:44" x14ac:dyDescent="0.3">
      <c r="A32" s="54"/>
      <c r="B32" s="28" t="str">
        <f t="shared" si="0"/>
        <v>Faemg</v>
      </c>
      <c r="C32" s="56">
        <f t="shared" si="1"/>
        <v>22</v>
      </c>
      <c r="D32" s="56"/>
      <c r="E32" s="56"/>
      <c r="F32" s="56">
        <f t="shared" si="2"/>
        <v>1</v>
      </c>
      <c r="G32" s="56"/>
      <c r="H32" s="56"/>
      <c r="I32" s="56"/>
      <c r="J32" s="56"/>
      <c r="K32" s="56">
        <f t="shared" si="3"/>
        <v>0</v>
      </c>
      <c r="L32" s="56"/>
      <c r="M32" s="56"/>
      <c r="N32" s="56">
        <f t="shared" si="4"/>
        <v>0</v>
      </c>
      <c r="O32" s="56"/>
      <c r="P32" s="56"/>
      <c r="Q32" s="56">
        <f t="shared" si="5"/>
        <v>0</v>
      </c>
      <c r="R32" s="56"/>
      <c r="S32" s="56"/>
      <c r="T32" s="55">
        <f t="shared" si="6"/>
        <v>0.95652173913043481</v>
      </c>
      <c r="U32" s="55"/>
      <c r="V32" s="55"/>
    </row>
    <row r="33" spans="1:22" ht="15" customHeight="1" x14ac:dyDescent="0.3">
      <c r="A33" s="54"/>
      <c r="B33" s="25" t="s">
        <v>30</v>
      </c>
      <c r="C33" s="56">
        <f t="shared" si="1"/>
        <v>23</v>
      </c>
      <c r="D33" s="56"/>
      <c r="E33" s="56"/>
      <c r="F33" s="56">
        <f t="shared" si="2"/>
        <v>0</v>
      </c>
      <c r="G33" s="56"/>
      <c r="H33" s="56"/>
      <c r="I33" s="56"/>
      <c r="J33" s="56"/>
      <c r="K33" s="56">
        <f t="shared" si="3"/>
        <v>0</v>
      </c>
      <c r="L33" s="56"/>
      <c r="M33" s="56"/>
      <c r="N33" s="56">
        <f t="shared" si="4"/>
        <v>0</v>
      </c>
      <c r="O33" s="56"/>
      <c r="P33" s="56"/>
      <c r="Q33" s="56">
        <f t="shared" si="5"/>
        <v>0</v>
      </c>
      <c r="R33" s="56"/>
      <c r="S33" s="56"/>
      <c r="T33" s="55">
        <f t="shared" si="6"/>
        <v>1</v>
      </c>
      <c r="U33" s="55"/>
      <c r="V33" s="55"/>
    </row>
    <row r="34" spans="1:22" ht="15" customHeight="1" x14ac:dyDescent="0.3">
      <c r="A34" s="54"/>
      <c r="B34" s="28" t="str">
        <f>B16</f>
        <v>ABENC- MG</v>
      </c>
      <c r="C34" s="56">
        <f t="shared" si="1"/>
        <v>22</v>
      </c>
      <c r="D34" s="56"/>
      <c r="E34" s="56"/>
      <c r="F34" s="56">
        <f t="shared" si="2"/>
        <v>1</v>
      </c>
      <c r="G34" s="56"/>
      <c r="H34" s="56"/>
      <c r="I34" s="56"/>
      <c r="J34" s="56"/>
      <c r="K34" s="56">
        <f t="shared" si="3"/>
        <v>0</v>
      </c>
      <c r="L34" s="56"/>
      <c r="M34" s="56"/>
      <c r="N34" s="56">
        <f t="shared" si="4"/>
        <v>0</v>
      </c>
      <c r="O34" s="56"/>
      <c r="P34" s="56"/>
      <c r="Q34" s="56">
        <f t="shared" si="5"/>
        <v>0</v>
      </c>
      <c r="R34" s="56"/>
      <c r="S34" s="56"/>
      <c r="T34" s="55">
        <f t="shared" si="6"/>
        <v>0.95652173913043481</v>
      </c>
      <c r="U34" s="55"/>
      <c r="V34" s="55"/>
    </row>
    <row r="35" spans="1:22" ht="15" customHeight="1" x14ac:dyDescent="0.3">
      <c r="A35" s="54"/>
      <c r="B35" s="28" t="str">
        <f>B17</f>
        <v>PROMUTUCA</v>
      </c>
      <c r="C35" s="56">
        <f t="shared" si="1"/>
        <v>23</v>
      </c>
      <c r="D35" s="56"/>
      <c r="E35" s="56"/>
      <c r="F35" s="56">
        <f t="shared" si="2"/>
        <v>0</v>
      </c>
      <c r="G35" s="56"/>
      <c r="H35" s="56"/>
      <c r="I35" s="56"/>
      <c r="J35" s="56"/>
      <c r="K35" s="56">
        <f t="shared" si="3"/>
        <v>0</v>
      </c>
      <c r="L35" s="56"/>
      <c r="M35" s="56"/>
      <c r="N35" s="56">
        <f t="shared" si="4"/>
        <v>0</v>
      </c>
      <c r="O35" s="56"/>
      <c r="P35" s="56"/>
      <c r="Q35" s="56">
        <f t="shared" si="5"/>
        <v>0</v>
      </c>
      <c r="R35" s="56"/>
      <c r="S35" s="56"/>
      <c r="T35" s="55">
        <f t="shared" si="6"/>
        <v>1</v>
      </c>
      <c r="U35" s="55"/>
      <c r="V35" s="55"/>
    </row>
    <row r="36" spans="1:22" ht="15" customHeight="1" x14ac:dyDescent="0.3">
      <c r="A36" s="54"/>
      <c r="B36" s="28" t="str">
        <f>B18</f>
        <v>Zeladoria do Planeta</v>
      </c>
      <c r="C36" s="56">
        <f t="shared" si="1"/>
        <v>22</v>
      </c>
      <c r="D36" s="56"/>
      <c r="E36" s="56"/>
      <c r="F36" s="56">
        <f t="shared" si="2"/>
        <v>1</v>
      </c>
      <c r="G36" s="56"/>
      <c r="H36" s="56"/>
      <c r="I36" s="56"/>
      <c r="J36" s="56"/>
      <c r="K36" s="56">
        <f t="shared" si="3"/>
        <v>0</v>
      </c>
      <c r="L36" s="56"/>
      <c r="M36" s="56"/>
      <c r="N36" s="56">
        <f t="shared" si="4"/>
        <v>0</v>
      </c>
      <c r="O36" s="56"/>
      <c r="P36" s="56"/>
      <c r="Q36" s="56">
        <f t="shared" si="5"/>
        <v>0</v>
      </c>
      <c r="R36" s="56"/>
      <c r="S36" s="56"/>
      <c r="T36" s="55">
        <f t="shared" si="6"/>
        <v>0.95652173913043481</v>
      </c>
      <c r="U36" s="55"/>
      <c r="V36" s="55"/>
    </row>
    <row r="37" spans="1:22" ht="15" customHeight="1" x14ac:dyDescent="0.3">
      <c r="A37" s="54"/>
      <c r="B37" s="28" t="str">
        <f>B19</f>
        <v>Univale</v>
      </c>
      <c r="C37" s="56">
        <f t="shared" si="1"/>
        <v>16</v>
      </c>
      <c r="D37" s="56"/>
      <c r="E37" s="56"/>
      <c r="F37" s="56">
        <f t="shared" si="2"/>
        <v>3</v>
      </c>
      <c r="G37" s="56"/>
      <c r="H37" s="56"/>
      <c r="I37" s="56"/>
      <c r="J37" s="56"/>
      <c r="K37" s="56">
        <f t="shared" si="3"/>
        <v>0</v>
      </c>
      <c r="L37" s="56"/>
      <c r="M37" s="56"/>
      <c r="N37" s="56">
        <f t="shared" si="4"/>
        <v>0</v>
      </c>
      <c r="O37" s="56"/>
      <c r="P37" s="56"/>
      <c r="Q37" s="56">
        <f t="shared" si="5"/>
        <v>2</v>
      </c>
      <c r="R37" s="56"/>
      <c r="S37" s="56"/>
      <c r="T37" s="55">
        <f t="shared" si="6"/>
        <v>0.69565217391304346</v>
      </c>
      <c r="U37" s="55"/>
      <c r="V37" s="55"/>
    </row>
    <row r="71" spans="15:15" x14ac:dyDescent="0.3">
      <c r="O71" s="3" t="s">
        <v>50</v>
      </c>
    </row>
  </sheetData>
  <mergeCells count="105">
    <mergeCell ref="C31:E31"/>
    <mergeCell ref="F31:J31"/>
    <mergeCell ref="K31:M31"/>
    <mergeCell ref="N31:P31"/>
    <mergeCell ref="Q31:S31"/>
    <mergeCell ref="T31:V31"/>
    <mergeCell ref="A31:A37"/>
    <mergeCell ref="AP3:AQ3"/>
    <mergeCell ref="F33:J33"/>
    <mergeCell ref="C34:E34"/>
    <mergeCell ref="F34:J34"/>
    <mergeCell ref="K34:M34"/>
    <mergeCell ref="N34:P34"/>
    <mergeCell ref="Q34:S34"/>
    <mergeCell ref="C36:E36"/>
    <mergeCell ref="F36:J36"/>
    <mergeCell ref="K36:M36"/>
    <mergeCell ref="N36:P36"/>
    <mergeCell ref="Q36:S36"/>
    <mergeCell ref="C37:E37"/>
    <mergeCell ref="F37:J37"/>
    <mergeCell ref="K37:M37"/>
    <mergeCell ref="C35:E35"/>
    <mergeCell ref="F35:J35"/>
    <mergeCell ref="Q37:S37"/>
    <mergeCell ref="T37:V37"/>
    <mergeCell ref="T34:V34"/>
    <mergeCell ref="C32:E32"/>
    <mergeCell ref="F32:J32"/>
    <mergeCell ref="K32:M32"/>
    <mergeCell ref="N32:P32"/>
    <mergeCell ref="Q32:S32"/>
    <mergeCell ref="T32:V32"/>
    <mergeCell ref="T35:V35"/>
    <mergeCell ref="K33:M33"/>
    <mergeCell ref="N33:P33"/>
    <mergeCell ref="Q33:S33"/>
    <mergeCell ref="C33:E33"/>
    <mergeCell ref="K35:M35"/>
    <mergeCell ref="N35:P35"/>
    <mergeCell ref="Q35:S35"/>
    <mergeCell ref="T33:V33"/>
    <mergeCell ref="T36:V36"/>
    <mergeCell ref="N37:P37"/>
    <mergeCell ref="T26:V26"/>
    <mergeCell ref="C30:E30"/>
    <mergeCell ref="F30:J30"/>
    <mergeCell ref="K30:M30"/>
    <mergeCell ref="F25:J25"/>
    <mergeCell ref="C27:E27"/>
    <mergeCell ref="F27:J27"/>
    <mergeCell ref="K27:M27"/>
    <mergeCell ref="N27:P27"/>
    <mergeCell ref="Q27:S27"/>
    <mergeCell ref="T27:V27"/>
    <mergeCell ref="K25:M25"/>
    <mergeCell ref="C28:E28"/>
    <mergeCell ref="F28:J28"/>
    <mergeCell ref="K28:M28"/>
    <mergeCell ref="N28:P28"/>
    <mergeCell ref="Q28:S28"/>
    <mergeCell ref="T28:V28"/>
    <mergeCell ref="Q29:S29"/>
    <mergeCell ref="N25:P25"/>
    <mergeCell ref="Q25:S25"/>
    <mergeCell ref="A6:A12"/>
    <mergeCell ref="A13:A19"/>
    <mergeCell ref="A24:A30"/>
    <mergeCell ref="T29:V29"/>
    <mergeCell ref="C24:E24"/>
    <mergeCell ref="F24:J24"/>
    <mergeCell ref="K24:M24"/>
    <mergeCell ref="N24:P24"/>
    <mergeCell ref="Q24:S24"/>
    <mergeCell ref="T24:V24"/>
    <mergeCell ref="C25:E25"/>
    <mergeCell ref="N30:P30"/>
    <mergeCell ref="Q30:S30"/>
    <mergeCell ref="T30:V30"/>
    <mergeCell ref="C29:E29"/>
    <mergeCell ref="F29:J29"/>
    <mergeCell ref="K29:M29"/>
    <mergeCell ref="N29:P29"/>
    <mergeCell ref="T25:V25"/>
    <mergeCell ref="C26:E26"/>
    <mergeCell ref="F26:J26"/>
    <mergeCell ref="K26:M26"/>
    <mergeCell ref="N26:P26"/>
    <mergeCell ref="Q26:S26"/>
    <mergeCell ref="B1:J1"/>
    <mergeCell ref="B2:AN2"/>
    <mergeCell ref="B3:B5"/>
    <mergeCell ref="B21:V21"/>
    <mergeCell ref="B22:S22"/>
    <mergeCell ref="T22:V22"/>
    <mergeCell ref="C23:E23"/>
    <mergeCell ref="F23:J23"/>
    <mergeCell ref="K23:M23"/>
    <mergeCell ref="N23:P23"/>
    <mergeCell ref="Q23:S23"/>
    <mergeCell ref="T23:V23"/>
    <mergeCell ref="I3:R3"/>
    <mergeCell ref="C3:H3"/>
    <mergeCell ref="S3:Y3"/>
    <mergeCell ref="Z3:AE3"/>
  </mergeCells>
  <phoneticPr fontId="9" type="noConversion"/>
  <conditionalFormatting sqref="AM6:AN19 C6:E19">
    <cfRule type="containsText" dxfId="85" priority="306" operator="containsText" text="D">
      <formula>NOT(ISERROR(SEARCH("D",C6)))</formula>
    </cfRule>
    <cfRule type="containsText" dxfId="84" priority="307" operator="containsText" text="S">
      <formula>NOT(ISERROR(SEARCH("S",C6)))</formula>
    </cfRule>
    <cfRule type="containsText" dxfId="83" priority="308" operator="containsText" text="A">
      <formula>NOT(ISERROR(SEARCH("A",C6)))</formula>
    </cfRule>
  </conditionalFormatting>
  <conditionalFormatting sqref="AJ6:AL19 Z6:Z19">
    <cfRule type="containsText" dxfId="82" priority="159" operator="containsText" text="D">
      <formula>NOT(ISERROR(SEARCH("D",Z6)))</formula>
    </cfRule>
    <cfRule type="containsText" dxfId="81" priority="160" operator="containsText" text="S">
      <formula>NOT(ISERROR(SEARCH("S",Z6)))</formula>
    </cfRule>
    <cfRule type="containsText" dxfId="80" priority="161" operator="containsText" text="A">
      <formula>NOT(ISERROR(SEARCH("A",Z6)))</formula>
    </cfRule>
  </conditionalFormatting>
  <conditionalFormatting sqref="AJ6 AJ8:AJ19">
    <cfRule type="containsText" dxfId="79" priority="156" operator="containsText" text="D">
      <formula>NOT(ISERROR(SEARCH("D",AJ6)))</formula>
    </cfRule>
    <cfRule type="containsText" dxfId="78" priority="157" operator="containsText" text="S">
      <formula>NOT(ISERROR(SEARCH("S",AJ6)))</formula>
    </cfRule>
    <cfRule type="containsText" dxfId="77" priority="158" operator="containsText" text="A">
      <formula>NOT(ISERROR(SEARCH("A",AJ6)))</formula>
    </cfRule>
  </conditionalFormatting>
  <conditionalFormatting sqref="AJ7">
    <cfRule type="containsText" dxfId="76" priority="147" operator="containsText" text="D">
      <formula>NOT(ISERROR(SEARCH("D",AJ7)))</formula>
    </cfRule>
    <cfRule type="containsText" dxfId="75" priority="148" operator="containsText" text="S">
      <formula>NOT(ISERROR(SEARCH("S",AJ7)))</formula>
    </cfRule>
    <cfRule type="containsText" dxfId="74" priority="149" operator="containsText" text="A">
      <formula>NOT(ISERROR(SEARCH("A",AJ7)))</formula>
    </cfRule>
  </conditionalFormatting>
  <conditionalFormatting sqref="T6:V19">
    <cfRule type="containsText" dxfId="73" priority="138" operator="containsText" text="D">
      <formula>NOT(ISERROR(SEARCH("D",T6)))</formula>
    </cfRule>
    <cfRule type="containsText" dxfId="72" priority="139" operator="containsText" text="S">
      <formula>NOT(ISERROR(SEARCH("S",T6)))</formula>
    </cfRule>
    <cfRule type="containsText" dxfId="71" priority="140" operator="containsText" text="A">
      <formula>NOT(ISERROR(SEARCH("A",T6)))</formula>
    </cfRule>
  </conditionalFormatting>
  <conditionalFormatting sqref="W6:Y19">
    <cfRule type="containsText" dxfId="70" priority="135" operator="containsText" text="D">
      <formula>NOT(ISERROR(SEARCH("D",W6)))</formula>
    </cfRule>
    <cfRule type="containsText" dxfId="69" priority="136" operator="containsText" text="S">
      <formula>NOT(ISERROR(SEARCH("S",W6)))</formula>
    </cfRule>
    <cfRule type="containsText" dxfId="68" priority="137" operator="containsText" text="A">
      <formula>NOT(ISERROR(SEARCH("A",W6)))</formula>
    </cfRule>
  </conditionalFormatting>
  <conditionalFormatting sqref="AA6:AC19">
    <cfRule type="containsText" dxfId="67" priority="132" operator="containsText" text="D">
      <formula>NOT(ISERROR(SEARCH("D",AA6)))</formula>
    </cfRule>
    <cfRule type="containsText" dxfId="66" priority="133" operator="containsText" text="S">
      <formula>NOT(ISERROR(SEARCH("S",AA6)))</formula>
    </cfRule>
    <cfRule type="containsText" dxfId="65" priority="134" operator="containsText" text="A">
      <formula>NOT(ISERROR(SEARCH("A",AA6)))</formula>
    </cfRule>
  </conditionalFormatting>
  <conditionalFormatting sqref="AD6:AF19">
    <cfRule type="containsText" dxfId="64" priority="129" operator="containsText" text="D">
      <formula>NOT(ISERROR(SEARCH("D",AD6)))</formula>
    </cfRule>
    <cfRule type="containsText" dxfId="63" priority="130" operator="containsText" text="S">
      <formula>NOT(ISERROR(SEARCH("S",AD6)))</formula>
    </cfRule>
    <cfRule type="containsText" dxfId="62" priority="131" operator="containsText" text="A">
      <formula>NOT(ISERROR(SEARCH("A",AD6)))</formula>
    </cfRule>
  </conditionalFormatting>
  <conditionalFormatting sqref="AG6:AI19">
    <cfRule type="containsText" dxfId="61" priority="126" operator="containsText" text="D">
      <formula>NOT(ISERROR(SEARCH("D",AG6)))</formula>
    </cfRule>
    <cfRule type="containsText" dxfId="60" priority="127" operator="containsText" text="S">
      <formula>NOT(ISERROR(SEARCH("S",AG6)))</formula>
    </cfRule>
    <cfRule type="containsText" dxfId="59" priority="128" operator="containsText" text="A">
      <formula>NOT(ISERROR(SEARCH("A",AG6)))</formula>
    </cfRule>
  </conditionalFormatting>
  <conditionalFormatting sqref="C6:E19 T6:AL19">
    <cfRule type="cellIs" dxfId="58" priority="74" operator="equal">
      <formula>"V"</formula>
    </cfRule>
  </conditionalFormatting>
  <conditionalFormatting sqref="AP5">
    <cfRule type="containsText" dxfId="57" priority="62" operator="containsText" text="D">
      <formula>NOT(ISERROR(SEARCH("D",AP5)))</formula>
    </cfRule>
    <cfRule type="containsText" dxfId="56" priority="63" operator="containsText" text="S">
      <formula>NOT(ISERROR(SEARCH("S",AP5)))</formula>
    </cfRule>
    <cfRule type="containsText" dxfId="55" priority="64" operator="containsText" text="A">
      <formula>NOT(ISERROR(SEARCH("A",AP5)))</formula>
    </cfRule>
  </conditionalFormatting>
  <conditionalFormatting sqref="AP5">
    <cfRule type="containsText" dxfId="54" priority="59" operator="containsText" text="D">
      <formula>NOT(ISERROR(SEARCH("D",AP5)))</formula>
    </cfRule>
    <cfRule type="containsText" dxfId="53" priority="60" operator="containsText" text="S">
      <formula>NOT(ISERROR(SEARCH("S",AP5)))</formula>
    </cfRule>
    <cfRule type="containsText" dxfId="52" priority="61" operator="containsText" text="A">
      <formula>NOT(ISERROR(SEARCH("A",AP5)))</formula>
    </cfRule>
  </conditionalFormatting>
  <conditionalFormatting sqref="AP5">
    <cfRule type="cellIs" dxfId="51" priority="58" operator="equal">
      <formula>"V"</formula>
    </cfRule>
  </conditionalFormatting>
  <conditionalFormatting sqref="AP5">
    <cfRule type="containsText" dxfId="50" priority="55" operator="containsText" text="D">
      <formula>NOT(ISERROR(SEARCH("D",AP5)))</formula>
    </cfRule>
    <cfRule type="containsText" dxfId="49" priority="56" operator="containsText" text="S">
      <formula>NOT(ISERROR(SEARCH("S",AP5)))</formula>
    </cfRule>
    <cfRule type="containsText" dxfId="48" priority="57" operator="containsText" text="A">
      <formula>NOT(ISERROR(SEARCH("A",AP5)))</formula>
    </cfRule>
  </conditionalFormatting>
  <conditionalFormatting sqref="AP5">
    <cfRule type="containsText" dxfId="47" priority="52" operator="containsText" text="D">
      <formula>NOT(ISERROR(SEARCH("D",AP5)))</formula>
    </cfRule>
    <cfRule type="containsText" dxfId="46" priority="53" operator="containsText" text="S">
      <formula>NOT(ISERROR(SEARCH("S",AP5)))</formula>
    </cfRule>
    <cfRule type="containsText" dxfId="45" priority="54" operator="containsText" text="A">
      <formula>NOT(ISERROR(SEARCH("A",AP5)))</formula>
    </cfRule>
  </conditionalFormatting>
  <conditionalFormatting sqref="AP6:AP9">
    <cfRule type="containsText" dxfId="44" priority="49" operator="containsText" text="D">
      <formula>NOT(ISERROR(SEARCH("D",AP6)))</formula>
    </cfRule>
    <cfRule type="containsText" dxfId="43" priority="50" operator="containsText" text="S">
      <formula>NOT(ISERROR(SEARCH("S",AP6)))</formula>
    </cfRule>
    <cfRule type="containsText" dxfId="42" priority="51" operator="containsText" text="A">
      <formula>NOT(ISERROR(SEARCH("A",AP6)))</formula>
    </cfRule>
  </conditionalFormatting>
  <conditionalFormatting sqref="AP6:AP9">
    <cfRule type="cellIs" dxfId="41" priority="48" operator="equal">
      <formula>"V"</formula>
    </cfRule>
  </conditionalFormatting>
  <conditionalFormatting sqref="F6:L19">
    <cfRule type="containsText" dxfId="40" priority="45" operator="containsText" text="D">
      <formula>NOT(ISERROR(SEARCH("D",F6)))</formula>
    </cfRule>
    <cfRule type="containsText" dxfId="39" priority="46" operator="containsText" text="S">
      <formula>NOT(ISERROR(SEARCH("S",F6)))</formula>
    </cfRule>
    <cfRule type="containsText" dxfId="38" priority="47" operator="containsText" text="A">
      <formula>NOT(ISERROR(SEARCH("A",F6)))</formula>
    </cfRule>
  </conditionalFormatting>
  <conditionalFormatting sqref="F6:H19">
    <cfRule type="containsText" dxfId="37" priority="42" operator="containsText" text="D">
      <formula>NOT(ISERROR(SEARCH("D",F6)))</formula>
    </cfRule>
    <cfRule type="containsText" dxfId="36" priority="43" operator="containsText" text="S">
      <formula>NOT(ISERROR(SEARCH("S",F6)))</formula>
    </cfRule>
    <cfRule type="containsText" dxfId="35" priority="44" operator="containsText" text="A">
      <formula>NOT(ISERROR(SEARCH("A",F6)))</formula>
    </cfRule>
  </conditionalFormatting>
  <conditionalFormatting sqref="I6:J19">
    <cfRule type="containsText" dxfId="34" priority="39" operator="containsText" text="D">
      <formula>NOT(ISERROR(SEARCH("D",I6)))</formula>
    </cfRule>
    <cfRule type="containsText" dxfId="33" priority="40" operator="containsText" text="S">
      <formula>NOT(ISERROR(SEARCH("S",I6)))</formula>
    </cfRule>
    <cfRule type="containsText" dxfId="32" priority="41" operator="containsText" text="A">
      <formula>NOT(ISERROR(SEARCH("A",I6)))</formula>
    </cfRule>
  </conditionalFormatting>
  <conditionalFormatting sqref="F6:J19">
    <cfRule type="containsText" dxfId="31" priority="36" operator="containsText" text="D">
      <formula>NOT(ISERROR(SEARCH("D",F6)))</formula>
    </cfRule>
    <cfRule type="containsText" dxfId="30" priority="37" operator="containsText" text="S">
      <formula>NOT(ISERROR(SEARCH("S",F6)))</formula>
    </cfRule>
    <cfRule type="containsText" dxfId="29" priority="38" operator="containsText" text="A">
      <formula>NOT(ISERROR(SEARCH("A",F6)))</formula>
    </cfRule>
  </conditionalFormatting>
  <conditionalFormatting sqref="J6:J19">
    <cfRule type="containsText" dxfId="28" priority="33" operator="containsText" text="D">
      <formula>NOT(ISERROR(SEARCH("D",J6)))</formula>
    </cfRule>
    <cfRule type="containsText" dxfId="27" priority="34" operator="containsText" text="S">
      <formula>NOT(ISERROR(SEARCH("S",J6)))</formula>
    </cfRule>
    <cfRule type="containsText" dxfId="26" priority="35" operator="containsText" text="A">
      <formula>NOT(ISERROR(SEARCH("A",J6)))</formula>
    </cfRule>
  </conditionalFormatting>
  <conditionalFormatting sqref="K6:K19">
    <cfRule type="containsText" dxfId="25" priority="30" operator="containsText" text="D">
      <formula>NOT(ISERROR(SEARCH("D",K6)))</formula>
    </cfRule>
    <cfRule type="containsText" dxfId="24" priority="31" operator="containsText" text="S">
      <formula>NOT(ISERROR(SEARCH("S",K6)))</formula>
    </cfRule>
    <cfRule type="containsText" dxfId="23" priority="32" operator="containsText" text="A">
      <formula>NOT(ISERROR(SEARCH("A",K6)))</formula>
    </cfRule>
  </conditionalFormatting>
  <conditionalFormatting sqref="J6:J19">
    <cfRule type="containsText" dxfId="22" priority="27" operator="containsText" text="D">
      <formula>NOT(ISERROR(SEARCH("D",J6)))</formula>
    </cfRule>
    <cfRule type="containsText" dxfId="21" priority="28" operator="containsText" text="S">
      <formula>NOT(ISERROR(SEARCH("S",J6)))</formula>
    </cfRule>
    <cfRule type="containsText" dxfId="20" priority="29" operator="containsText" text="A">
      <formula>NOT(ISERROR(SEARCH("A",J6)))</formula>
    </cfRule>
  </conditionalFormatting>
  <conditionalFormatting sqref="K6:K19">
    <cfRule type="containsText" dxfId="19" priority="24" operator="containsText" text="D">
      <formula>NOT(ISERROR(SEARCH("D",K6)))</formula>
    </cfRule>
    <cfRule type="containsText" dxfId="18" priority="25" operator="containsText" text="S">
      <formula>NOT(ISERROR(SEARCH("S",K6)))</formula>
    </cfRule>
    <cfRule type="containsText" dxfId="17" priority="26" operator="containsText" text="A">
      <formula>NOT(ISERROR(SEARCH("A",K6)))</formula>
    </cfRule>
  </conditionalFormatting>
  <conditionalFormatting sqref="F6:L19">
    <cfRule type="cellIs" dxfId="16" priority="20" operator="equal">
      <formula>"V"</formula>
    </cfRule>
  </conditionalFormatting>
  <conditionalFormatting sqref="J6:J19">
    <cfRule type="containsText" dxfId="15" priority="17" operator="containsText" text="D">
      <formula>NOT(ISERROR(SEARCH("D",J6)))</formula>
    </cfRule>
    <cfRule type="containsText" dxfId="14" priority="18" operator="containsText" text="S">
      <formula>NOT(ISERROR(SEARCH("S",J6)))</formula>
    </cfRule>
    <cfRule type="containsText" dxfId="13" priority="19" operator="containsText" text="A">
      <formula>NOT(ISERROR(SEARCH("A",J6)))</formula>
    </cfRule>
  </conditionalFormatting>
  <conditionalFormatting sqref="J6:J19">
    <cfRule type="containsText" dxfId="12" priority="14" operator="containsText" text="D">
      <formula>NOT(ISERROR(SEARCH("D",J6)))</formula>
    </cfRule>
    <cfRule type="containsText" dxfId="11" priority="15" operator="containsText" text="S">
      <formula>NOT(ISERROR(SEARCH("S",J6)))</formula>
    </cfRule>
    <cfRule type="containsText" dxfId="10" priority="16" operator="containsText" text="A">
      <formula>NOT(ISERROR(SEARCH("A",J6)))</formula>
    </cfRule>
  </conditionalFormatting>
  <conditionalFormatting sqref="M6:O19">
    <cfRule type="containsText" dxfId="9" priority="8" operator="containsText" text="D">
      <formula>NOT(ISERROR(SEARCH("D",M6)))</formula>
    </cfRule>
    <cfRule type="containsText" dxfId="8" priority="9" operator="containsText" text="S">
      <formula>NOT(ISERROR(SEARCH("S",M6)))</formula>
    </cfRule>
    <cfRule type="containsText" dxfId="7" priority="10" operator="containsText" text="A">
      <formula>NOT(ISERROR(SEARCH("A",M6)))</formula>
    </cfRule>
  </conditionalFormatting>
  <conditionalFormatting sqref="P6:R19">
    <cfRule type="containsText" dxfId="6" priority="5" operator="containsText" text="D">
      <formula>NOT(ISERROR(SEARCH("D",P6)))</formula>
    </cfRule>
    <cfRule type="containsText" dxfId="5" priority="6" operator="containsText" text="S">
      <formula>NOT(ISERROR(SEARCH("S",P6)))</formula>
    </cfRule>
    <cfRule type="containsText" dxfId="4" priority="7" operator="containsText" text="A">
      <formula>NOT(ISERROR(SEARCH("A",P6)))</formula>
    </cfRule>
  </conditionalFormatting>
  <conditionalFormatting sqref="M6:R19">
    <cfRule type="cellIs" dxfId="3" priority="4" operator="equal">
      <formula>"V"</formula>
    </cfRule>
  </conditionalFormatting>
  <conditionalFormatting sqref="I19">
    <cfRule type="containsText" dxfId="2" priority="1" operator="containsText" text="D">
      <formula>NOT(ISERROR(SEARCH("D",I19)))</formula>
    </cfRule>
    <cfRule type="containsText" dxfId="1" priority="2" operator="containsText" text="S">
      <formula>NOT(ISERROR(SEARCH("S",I19)))</formula>
    </cfRule>
    <cfRule type="containsText" dxfId="0" priority="3" operator="containsText" text="A">
      <formula>NOT(ISERROR(SEARCH("A",I19)))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&amp;L&amp;G</oddHeader>
    <oddFooter>&amp;CPágina 1 de 1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FREQUÊNCIA LM - Biênio 23-25</vt:lpstr>
      <vt:lpstr>'FREQUÊNCIA LM - Biênio 23-25'!Area_de_impressao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de Souza Nunes Nascimento</dc:creator>
  <cp:lastModifiedBy>Jaqueline - Pc</cp:lastModifiedBy>
  <cp:lastPrinted>2025-12-08T18:09:33Z</cp:lastPrinted>
  <dcterms:created xsi:type="dcterms:W3CDTF">2021-02-19T21:01:08Z</dcterms:created>
  <dcterms:modified xsi:type="dcterms:W3CDTF">2026-06-10T14:22:18Z</dcterms:modified>
</cp:coreProperties>
</file>