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ndre.rodrigues\APV\APV - Pastas\CONTRATOS DE GESTÃO APV\IGAM\AFLUENTES\"/>
    </mc:Choice>
  </mc:AlternateContent>
  <xr:revisionPtr revIDLastSave="0" documentId="13_ncr:1_{AE886FEF-3A06-48CC-97D6-17F41DC8F87D}" xr6:coauthVersionLast="47" xr6:coauthVersionMax="47" xr10:uidLastSave="{00000000-0000-0000-0000-000000000000}"/>
  <bookViews>
    <workbookView xWindow="-28920" yWindow="-120" windowWidth="29040" windowHeight="15720" xr2:uid="{972D053C-8B12-4CFE-92BF-2F68618F91AA}"/>
  </bookViews>
  <sheets>
    <sheet name=" POASF9" sheetId="1" r:id="rId1"/>
  </sheets>
  <externalReferences>
    <externalReference r:id="rId2"/>
  </externalReferences>
  <definedNames>
    <definedName name="_xlnm._FilterDatabase" localSheetId="0" hidden="1">' POASF9'!$C$16:$C$81</definedName>
    <definedName name="_xlnm.Print_Area" localSheetId="0">' POASF9'!$A$1:$G$75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D74" i="1"/>
  <c r="D71" i="1"/>
  <c r="D59" i="1"/>
  <c r="D25" i="1"/>
  <c r="C11" i="1"/>
  <c r="D11" i="1" s="1"/>
  <c r="G11" i="1" s="1"/>
  <c r="D10" i="1"/>
  <c r="G10" i="1" s="1"/>
  <c r="D7" i="1"/>
  <c r="G7" i="1" s="1"/>
</calcChain>
</file>

<file path=xl/sharedStrings.xml><?xml version="1.0" encoding="utf-8"?>
<sst xmlns="http://schemas.openxmlformats.org/spreadsheetml/2006/main" count="72" uniqueCount="71">
  <si>
    <t>PLANEJAMENTO ORÇAMENTÁRIO ANUAL COMITÊS DE BACIAS HIDROGRÁFICAS
DOS AFLUENTES MINEIROS DO RIO SÃO FRANCISCO  - AGÊNCIA PEIXE VIVO - CATEGORIA DE CUSTEIO - EXERCÍCIO DE 2025</t>
  </si>
  <si>
    <t>RECEITAS PREVISTAS - (VALOR PLANEJADO)</t>
  </si>
  <si>
    <t>ORIGEM</t>
  </si>
  <si>
    <t xml:space="preserve"> ARRECADAÇÃO DA COBRANÇA PARA 2024</t>
  </si>
  <si>
    <t>RECEITAS DE CUSTEIO - (7,5%)  PROGRAMADA PARA 2025</t>
  </si>
  <si>
    <t>SALDOS DE EXERCÍCIOS ANTERIORES - (7,5%)</t>
  </si>
  <si>
    <t xml:space="preserve">ESTIMATIVA DE RENDIMENTO DE APLICAÇÃO </t>
  </si>
  <si>
    <t xml:space="preserve">TOTAL GERAL </t>
  </si>
  <si>
    <t>CONTRATO DE GESTÃO Nº 001/2025 - COMITÊS DE BACIAS HIDROGRÁFICAS
DOS AFLUENTES MINEIROS DO RIO SÃO FRANCISCO. (CH: SF1, CH
SF4, CH SF6, CH SF7, CH SF8, CH SF9 e CH SF10).</t>
  </si>
  <si>
    <t>Nota explicativa: Previsão da receita corresponde ao período de janeiro a dezembro de 2024.</t>
  </si>
  <si>
    <t>SF9</t>
  </si>
  <si>
    <t>DESPESAS PREVISTAS - (VALOR PLANEJADO)</t>
  </si>
  <si>
    <t>DISTRIBUIÇÃO GLOBAL</t>
  </si>
  <si>
    <t>NOME DA AÇÃO</t>
  </si>
  <si>
    <t>SF9 - BACIA DOS AFLUENTES MINEIROS DO MEDIO SAO FRANCISCO</t>
  </si>
  <si>
    <t>RUBRICAS</t>
  </si>
  <si>
    <t>SF9 - %</t>
  </si>
  <si>
    <t>4. Manutenção do Comitê de bacia hidrográfica e da entidade delegatária</t>
  </si>
  <si>
    <t>4.1. Manutenção do comitê de bacia hidrográfica</t>
  </si>
  <si>
    <t>4.1.1 Infraestrutura e manutenção da sede ou subsede do comitê de bacia hidrográfica</t>
  </si>
  <si>
    <t>4.1.1.1. Serviços de hospedagem de dados, gerenciamento e manutenção do Portal do Comitê.</t>
  </si>
  <si>
    <t xml:space="preserve">4.1.1.2. Pagamento do aluguel, IPTU, condomínio, seguro e taxas. </t>
  </si>
  <si>
    <t>4.1.1.3. Despesas com manuntenção predial.</t>
  </si>
  <si>
    <t>4.1.1.4. Tarifa pública (energia).</t>
  </si>
  <si>
    <t>4.1.1.5. Tarifa pública (água).</t>
  </si>
  <si>
    <t>4.1.1.6. Despesas com Telefonia fixa, móvel, modens e locação de PABX.</t>
  </si>
  <si>
    <t>4.1.1.7. Despesas com serviços gráficos, reprográficos, impressões.</t>
  </si>
  <si>
    <t>4.1.1.8. Aquisição de material de consumo - (material de expediente, escritório, material de copa e suprimentos)</t>
  </si>
  <si>
    <t>4.1.1.9. Despesas de pronto pagamento - (Caixa administrativo).</t>
  </si>
  <si>
    <t>4.1.1.10.  Locação de máquina para impressão.</t>
  </si>
  <si>
    <t>4.1.1.11. Aquisição de material permanente - (Equipamentos, licenças, mobiliários).</t>
  </si>
  <si>
    <t xml:space="preserve">4.1.1.12. Segurança eletrônica. </t>
  </si>
  <si>
    <t>4.1.1.13. Contratação O.S.T - PF</t>
  </si>
  <si>
    <t>4.1.1.14. Serviços de transportes de carga (materiais)</t>
  </si>
  <si>
    <t>4.1.1.15. Contratação de serviços (Internet, provedor de e-mail).</t>
  </si>
  <si>
    <t>4.2. Manutenção e custeio administrativo da entidade equiparada</t>
  </si>
  <si>
    <t>4.2.1. Infraestrutura e manutenção da entidade equiparada</t>
  </si>
  <si>
    <t>4.2.1.1.Pagamento do aluguel, IPTU, condomínio, seguro e taxas da sede da APV</t>
  </si>
  <si>
    <t>4.2.1.2.Despesas com manuntenção predial da sede da APV.</t>
  </si>
  <si>
    <t>4.2.1.3.Tarifa pública (energia).</t>
  </si>
  <si>
    <t>4.2.1.4.Tarifa pública (água).</t>
  </si>
  <si>
    <t>4.2.1.5.Despesas com Telefonia fixa, móvel, modens e locação de PABX.</t>
  </si>
  <si>
    <t>4.2.1.6.Despesas com serviços gráficos, reporgráficos, impressões</t>
  </si>
  <si>
    <t>4.2.1.7.Aquisição de material de consumo - (material de expediente, escritório, material de copa e suprimentos)</t>
  </si>
  <si>
    <t>4.2.1.8.Despesas de pronto pagamento - (Caixa administrativo).</t>
  </si>
  <si>
    <t>4.2.1.9.  Locação de máquina para impressão.</t>
  </si>
  <si>
    <t>4.2.1.10. Aquisição de material permanente - (Equipamentos, licenças, mobiliários).</t>
  </si>
  <si>
    <t xml:space="preserve">4.2.1.11. Segurança eletrônica. </t>
  </si>
  <si>
    <t>4.2.1.12. Contratação O.S.T - PJ</t>
  </si>
  <si>
    <t>4.2.1.13. Contratação O.S.T - PF</t>
  </si>
  <si>
    <t>4.2.1.14. Serviços de transportes de carga (materiais)</t>
  </si>
  <si>
    <t>4.2.1.15. Contratação de serviços (Internet, provedor de e-mail, servidor em nuven).</t>
  </si>
  <si>
    <t>4.2.2. Serviços administrativos para o funcionamento da entidade delegatária</t>
  </si>
  <si>
    <t>4.2.2.1. Contratação serviços limpeza, conservação e recepção.</t>
  </si>
  <si>
    <t xml:space="preserve">4.2.2.2. Contratação de serviços de publicação no Diário Ofícial </t>
  </si>
  <si>
    <t>4.2.2.3. Serviços de postagem</t>
  </si>
  <si>
    <t>4.2.2.4. Empresa de recrutamento e seleção de estagiários</t>
  </si>
  <si>
    <t>4.2.2.5.Contrato de Assessoria Contábil</t>
  </si>
  <si>
    <t>4.2.2.6.Contratação de auditoria independente.</t>
  </si>
  <si>
    <t>4.2.2.7. Medicina do Trabalho.</t>
  </si>
  <si>
    <t>4.2.2.8.Contrato serviços advocacia.</t>
  </si>
  <si>
    <t>4.2.3. Remuneração do pessoal adminitrativo e de dirigentes da entidade equiparada</t>
  </si>
  <si>
    <t>4.2.3.1. Pagto da Folha, encargos, benefícios sindicais, vale transportes e provisão para rescisão.</t>
  </si>
  <si>
    <t>4.2.4. Capacitação de pessoal adminitrativo e de dirigentes da entidade delegatária</t>
  </si>
  <si>
    <t>4.2.4.1. Treinamento e capacitação do pessoal administrativo da APV</t>
  </si>
  <si>
    <t>4.2.5. Deslocamento de pessoal adminitrativo e de dirigentes da entidade equiparada</t>
  </si>
  <si>
    <t>4.2.5.1. Pagamento de reembolso, ressarcimentos de viagens do pessoal da APV</t>
  </si>
  <si>
    <t>4.2.5.2.Serviços de agenciamento de viagens (Passagens aéreas, terrestres, locação, transfer e outros)</t>
  </si>
  <si>
    <t>4.2.6. Provisionamento de custeio</t>
  </si>
  <si>
    <t>4.2.6.1. Reserva financeira para atender frustação de receitas durante o exercício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</si>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</sst>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color rgb="FFC0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4" fillId="0" borderId="0" xfId="0" applyFont="1"/>
    <xf numFmtId="10" fontId="8" fillId="2" borderId="0" xfId="0" applyNumberFormat="1" applyFont="1" applyFill="1" applyAlignment="1">
      <alignment horizontal="center" vertical="center"/>
    </xf>
    <xf numFmtId="0" fontId="7" fillId="2" borderId="4" xfId="0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4" fontId="9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44" fontId="7" fillId="2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4" fontId="7" fillId="4" borderId="4" xfId="1" applyFont="1" applyFill="1" applyBorder="1" applyAlignment="1">
      <alignment horizontal="right" vertical="center"/>
    </xf>
    <xf numFmtId="44" fontId="7" fillId="4" borderId="4" xfId="0" applyNumberFormat="1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10" fontId="4" fillId="2" borderId="0" xfId="0" applyNumberFormat="1" applyFont="1" applyFill="1"/>
    <xf numFmtId="0" fontId="5" fillId="2" borderId="0" xfId="0" applyFont="1" applyFill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0" fontId="6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5" borderId="0" xfId="0" applyFont="1" applyFill="1"/>
    <xf numFmtId="44" fontId="4" fillId="5" borderId="4" xfId="1" applyFont="1" applyFill="1" applyBorder="1" applyAlignment="1">
      <alignment horizontal="center"/>
    </xf>
    <xf numFmtId="10" fontId="4" fillId="5" borderId="4" xfId="1" applyNumberFormat="1" applyFont="1" applyFill="1" applyBorder="1" applyAlignment="1">
      <alignment horizontal="center"/>
    </xf>
    <xf numFmtId="0" fontId="6" fillId="2" borderId="0" xfId="0" applyFont="1" applyFill="1"/>
    <xf numFmtId="44" fontId="4" fillId="2" borderId="0" xfId="1" applyFont="1" applyFill="1" applyBorder="1" applyAlignment="1">
      <alignment horizontal="center"/>
    </xf>
    <xf numFmtId="0" fontId="6" fillId="6" borderId="11" xfId="0" applyFont="1" applyFill="1" applyBorder="1"/>
    <xf numFmtId="44" fontId="4" fillId="6" borderId="4" xfId="1" applyFont="1" applyFill="1" applyBorder="1" applyAlignment="1">
      <alignment horizontal="center"/>
    </xf>
    <xf numFmtId="10" fontId="4" fillId="6" borderId="4" xfId="1" applyNumberFormat="1" applyFont="1" applyFill="1" applyBorder="1" applyAlignment="1">
      <alignment horizontal="center"/>
    </xf>
    <xf numFmtId="0" fontId="9" fillId="0" borderId="11" xfId="0" applyFont="1" applyBorder="1"/>
    <xf numFmtId="44" fontId="4" fillId="0" borderId="4" xfId="1" applyFont="1" applyBorder="1"/>
    <xf numFmtId="10" fontId="4" fillId="0" borderId="4" xfId="1" applyNumberFormat="1" applyFont="1" applyBorder="1"/>
    <xf numFmtId="0" fontId="9" fillId="2" borderId="0" xfId="0" applyFont="1" applyFill="1"/>
    <xf numFmtId="44" fontId="4" fillId="2" borderId="0" xfId="1" applyFont="1" applyFill="1" applyBorder="1"/>
    <xf numFmtId="0" fontId="10" fillId="0" borderId="11" xfId="0" applyFont="1" applyBorder="1"/>
    <xf numFmtId="0" fontId="10" fillId="2" borderId="11" xfId="0" applyFont="1" applyFill="1" applyBorder="1"/>
    <xf numFmtId="0" fontId="6" fillId="5" borderId="11" xfId="0" applyFont="1" applyFill="1" applyBorder="1"/>
    <xf numFmtId="0" fontId="9" fillId="2" borderId="11" xfId="0" applyFont="1" applyFill="1" applyBorder="1"/>
    <xf numFmtId="10" fontId="4" fillId="2" borderId="4" xfId="1" applyNumberFormat="1" applyFont="1" applyFill="1" applyBorder="1"/>
    <xf numFmtId="0" fontId="8" fillId="6" borderId="11" xfId="0" applyFont="1" applyFill="1" applyBorder="1"/>
    <xf numFmtId="44" fontId="4" fillId="2" borderId="4" xfId="1" applyFont="1" applyFill="1" applyBorder="1"/>
    <xf numFmtId="0" fontId="10" fillId="0" borderId="4" xfId="0" applyFont="1" applyBorder="1"/>
    <xf numFmtId="0" fontId="8" fillId="6" borderId="4" xfId="0" applyFont="1" applyFill="1" applyBorder="1"/>
    <xf numFmtId="0" fontId="4" fillId="6" borderId="4" xfId="0" applyFont="1" applyFill="1" applyBorder="1"/>
    <xf numFmtId="0" fontId="10" fillId="2" borderId="4" xfId="0" applyFont="1" applyFill="1" applyBorder="1"/>
    <xf numFmtId="0" fontId="8" fillId="3" borderId="0" xfId="0" applyFont="1" applyFill="1" applyAlignment="1">
      <alignment horizontal="center"/>
    </xf>
    <xf numFmtId="44" fontId="11" fillId="3" borderId="12" xfId="1" applyFont="1" applyFill="1" applyBorder="1"/>
    <xf numFmtId="10" fontId="11" fillId="3" borderId="12" xfId="1" applyNumberFormat="1" applyFont="1" applyFill="1" applyBorder="1"/>
    <xf numFmtId="0" fontId="6" fillId="2" borderId="0" xfId="0" applyFont="1" applyFill="1" applyAlignment="1">
      <alignment horizontal="center"/>
    </xf>
    <xf numFmtId="44" fontId="4" fillId="0" borderId="0" xfId="1" applyFont="1" applyFill="1" applyBorder="1"/>
    <xf numFmtId="0" fontId="12" fillId="2" borderId="0" xfId="0" applyFont="1" applyFill="1"/>
    <xf numFmtId="4" fontId="13" fillId="2" borderId="0" xfId="0" applyNumberFormat="1" applyFont="1" applyFill="1"/>
    <xf numFmtId="0" fontId="13" fillId="2" borderId="0" xfId="0" applyFont="1" applyFill="1"/>
    <xf numFmtId="4" fontId="13" fillId="2" borderId="0" xfId="1" applyNumberFormat="1" applyFont="1" applyFill="1" applyBorder="1"/>
    <xf numFmtId="44" fontId="13" fillId="2" borderId="0" xfId="0" applyNumberFormat="1" applyFont="1" applyFill="1"/>
    <xf numFmtId="44" fontId="4" fillId="2" borderId="0" xfId="0" applyNumberFormat="1" applyFont="1" applyFill="1"/>
    <xf numFmtId="10" fontId="4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1268287</xdr:colOff>
      <xdr:row>2</xdr:row>
      <xdr:rowOff>149678</xdr:rowOff>
    </xdr:to>
    <xdr:pic>
      <xdr:nvPicPr>
        <xdr:cNvPr id="2" name="Imagem 9" descr="Descrição: C:\Users\rogerio.estrela\AppData\Local\Microsoft\Windows\Temporary Internet Files\Content.Outlook\X369IHP3\Agencia-Peixe-Vivo---LOGO1 (4).png">
          <a:extLst>
            <a:ext uri="{FF2B5EF4-FFF2-40B4-BE49-F238E27FC236}">
              <a16:creationId xmlns:a16="http://schemas.microsoft.com/office/drawing/2014/main" id="{AD29F555-5A25-4C07-BA4D-5CD09DB5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268287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re.rodrigues\APV\APV%20-%20Pastas\CONTRATOS%20DE%20GEST&#195;O%20APV\IGAM\AFLUENTES\PLANEJAMENTO%20POA%20dos%20afluentes_18.08.2025.xlsx" TargetMode="External"/><Relationship Id="rId1" Type="http://schemas.openxmlformats.org/officeDocument/2006/relationships/externalLinkPath" Target="PLANEJAMENTO%20POA%20dos%20afluentes_18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DE DADOS"/>
      <sheetName val="LEGENDA"/>
      <sheetName val="PROJEÇÃO DAS RECEITAS"/>
      <sheetName val="CARGOS E SALÁRIOS"/>
      <sheetName val=" POA GLOBAL"/>
      <sheetName val="Simulação - possível"/>
      <sheetName val=" POA SF1"/>
      <sheetName val=" POASF4"/>
      <sheetName val="POASF6"/>
      <sheetName val=" POASF7"/>
      <sheetName val=" POASF8"/>
      <sheetName val=" POASF9"/>
      <sheetName val=" POASF10"/>
      <sheetName val="Plan"/>
    </sheetNames>
    <sheetDataSet>
      <sheetData sheetId="0"/>
      <sheetData sheetId="1"/>
      <sheetData sheetId="2"/>
      <sheetData sheetId="3"/>
      <sheetData sheetId="4">
        <row r="31">
          <cell r="C31">
            <v>24000</v>
          </cell>
        </row>
        <row r="65">
          <cell r="C65">
            <v>1000</v>
          </cell>
        </row>
        <row r="77">
          <cell r="C77">
            <v>7000</v>
          </cell>
        </row>
        <row r="80">
          <cell r="C80">
            <v>493000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BBE4-170A-4E4C-806D-E2967C0846AE}">
  <sheetPr>
    <tabColor theme="2" tint="-0.249977111117893"/>
    <pageSetUpPr fitToPage="1"/>
  </sheetPr>
  <dimension ref="A1:W94"/>
  <sheetViews>
    <sheetView tabSelected="1" view="pageBreakPreview" zoomScale="60" zoomScaleNormal="90" workbookViewId="0">
      <pane xSplit="2" topLeftCell="C1" activePane="topRight" state="frozen"/>
      <selection activeCell="A10" sqref="A10"/>
      <selection pane="topRight" activeCell="F4" sqref="F4"/>
    </sheetView>
  </sheetViews>
  <sheetFormatPr defaultColWidth="8.85546875" defaultRowHeight="14.25" x14ac:dyDescent="0.2"/>
  <cols>
    <col min="1" max="1" width="3.28515625" style="2" customWidth="1"/>
    <col min="2" max="2" width="89.28515625" style="15" customWidth="1"/>
    <col min="3" max="3" width="22" style="15" customWidth="1"/>
    <col min="4" max="4" width="21.5703125" style="2" customWidth="1"/>
    <col min="5" max="5" width="20.5703125" style="15" customWidth="1"/>
    <col min="6" max="6" width="18.42578125" style="15" customWidth="1"/>
    <col min="7" max="7" width="19.42578125" style="15" customWidth="1"/>
    <col min="8" max="8" width="16.7109375" style="78" customWidth="1"/>
    <col min="9" max="9" width="6" style="15" customWidth="1"/>
    <col min="10" max="23" width="8.85546875" style="2"/>
    <col min="24" max="16384" width="8.85546875" style="15"/>
  </cols>
  <sheetData>
    <row r="1" spans="2:9" ht="18.75" x14ac:dyDescent="0.2">
      <c r="B1" s="1"/>
      <c r="C1" s="1"/>
      <c r="D1" s="1"/>
      <c r="E1" s="1"/>
      <c r="F1" s="1"/>
      <c r="G1" s="1"/>
      <c r="H1" s="1"/>
      <c r="I1" s="1"/>
    </row>
    <row r="2" spans="2:9" ht="39" customHeight="1" x14ac:dyDescent="0.2">
      <c r="B2" s="3" t="s">
        <v>0</v>
      </c>
      <c r="C2" s="4"/>
      <c r="D2" s="4"/>
      <c r="E2" s="4"/>
      <c r="F2" s="4"/>
      <c r="G2" s="4"/>
      <c r="H2" s="4"/>
      <c r="I2" s="4"/>
    </row>
    <row r="3" spans="2:9" ht="18.75" x14ac:dyDescent="0.2">
      <c r="B3" s="1"/>
      <c r="C3" s="1"/>
      <c r="D3" s="1"/>
      <c r="E3" s="1"/>
      <c r="F3" s="1"/>
      <c r="G3" s="1"/>
      <c r="H3" s="1"/>
      <c r="I3" s="1"/>
    </row>
    <row r="4" spans="2:9" ht="18.75" x14ac:dyDescent="0.2">
      <c r="B4" s="1"/>
      <c r="C4" s="1"/>
      <c r="D4" s="1"/>
      <c r="E4" s="1"/>
      <c r="F4" s="1"/>
      <c r="G4" s="1"/>
      <c r="H4" s="1"/>
      <c r="I4" s="1"/>
    </row>
    <row r="5" spans="2:9" ht="18.75" x14ac:dyDescent="0.25">
      <c r="B5" s="5" t="s">
        <v>1</v>
      </c>
      <c r="C5" s="6"/>
      <c r="D5" s="7"/>
      <c r="E5" s="7"/>
      <c r="F5" s="1"/>
      <c r="G5" s="1"/>
      <c r="H5" s="1"/>
      <c r="I5" s="1"/>
    </row>
    <row r="6" spans="2:9" ht="60" x14ac:dyDescent="0.2">
      <c r="B6" s="8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10" t="s">
        <v>7</v>
      </c>
      <c r="H6" s="1"/>
      <c r="I6" s="1"/>
    </row>
    <row r="7" spans="2:9" ht="38.25" x14ac:dyDescent="0.2">
      <c r="B7" s="11" t="s">
        <v>8</v>
      </c>
      <c r="C7" s="12">
        <v>12396090.629999999</v>
      </c>
      <c r="D7" s="12">
        <f>C7*7.5%</f>
        <v>929706.79724999995</v>
      </c>
      <c r="E7" s="13">
        <v>0</v>
      </c>
      <c r="F7" s="13">
        <v>0</v>
      </c>
      <c r="G7" s="12">
        <f>SUM(D7:F7)</f>
        <v>929706.79724999995</v>
      </c>
      <c r="H7" s="1"/>
      <c r="I7" s="1"/>
    </row>
    <row r="8" spans="2:9" ht="18.75" x14ac:dyDescent="0.2">
      <c r="B8" s="14" t="s">
        <v>9</v>
      </c>
      <c r="C8" s="14"/>
      <c r="D8" s="1"/>
      <c r="E8" s="1"/>
      <c r="F8" s="1"/>
      <c r="G8" s="1"/>
      <c r="H8" s="1"/>
      <c r="I8" s="1"/>
    </row>
    <row r="9" spans="2:9" ht="18.75" x14ac:dyDescent="0.2">
      <c r="D9" s="16">
        <v>7.4999999999999997E-2</v>
      </c>
      <c r="E9" s="1"/>
      <c r="F9" s="1"/>
      <c r="G9" s="1"/>
      <c r="H9" s="1"/>
      <c r="I9" s="1"/>
    </row>
    <row r="10" spans="2:9" s="2" customFormat="1" ht="18.75" x14ac:dyDescent="0.2">
      <c r="B10" s="17" t="s">
        <v>10</v>
      </c>
      <c r="C10" s="18">
        <v>118547.26</v>
      </c>
      <c r="D10" s="19">
        <f t="shared" ref="D10:D11" si="0">C10*$D$9</f>
        <v>8891.0445</v>
      </c>
      <c r="E10" s="20">
        <v>0</v>
      </c>
      <c r="F10" s="20">
        <v>0</v>
      </c>
      <c r="G10" s="21">
        <f>SUM(D10:F10)</f>
        <v>8891.0445</v>
      </c>
      <c r="H10" s="1"/>
      <c r="I10" s="1"/>
    </row>
    <row r="11" spans="2:9" s="2" customFormat="1" ht="18.75" x14ac:dyDescent="0.2">
      <c r="B11" s="22"/>
      <c r="C11" s="23">
        <f>SUM(C10:C10)</f>
        <v>118547.26</v>
      </c>
      <c r="D11" s="24">
        <f t="shared" si="0"/>
        <v>8891.0445</v>
      </c>
      <c r="E11" s="25">
        <v>0</v>
      </c>
      <c r="F11" s="25">
        <v>0</v>
      </c>
      <c r="G11" s="21">
        <f>SUM(D11:F11)</f>
        <v>8891.0445</v>
      </c>
      <c r="H11" s="1"/>
      <c r="I11" s="1"/>
    </row>
    <row r="12" spans="2:9" s="2" customFormat="1" ht="18.75" x14ac:dyDescent="0.2">
      <c r="B12" s="1"/>
      <c r="C12" s="1"/>
      <c r="D12" s="1"/>
      <c r="E12" s="1"/>
      <c r="F12" s="1"/>
      <c r="G12" s="1"/>
      <c r="H12" s="1"/>
      <c r="I12" s="1"/>
    </row>
    <row r="13" spans="2:9" s="2" customFormat="1" x14ac:dyDescent="0.2">
      <c r="H13" s="26"/>
    </row>
    <row r="14" spans="2:9" s="2" customFormat="1" x14ac:dyDescent="0.2">
      <c r="H14" s="26"/>
    </row>
    <row r="15" spans="2:9" s="2" customFormat="1" ht="15" x14ac:dyDescent="0.25">
      <c r="B15" s="27" t="s">
        <v>11</v>
      </c>
      <c r="H15" s="26"/>
    </row>
    <row r="16" spans="2:9" s="2" customFormat="1" x14ac:dyDescent="0.2">
      <c r="B16" s="28" t="s">
        <v>12</v>
      </c>
      <c r="C16" s="29"/>
      <c r="F16" s="30"/>
      <c r="G16" s="30"/>
      <c r="H16" s="30"/>
      <c r="I16" s="30"/>
    </row>
    <row r="17" spans="2:9" s="2" customFormat="1" x14ac:dyDescent="0.2">
      <c r="B17" s="31"/>
      <c r="C17" s="32"/>
      <c r="F17" s="30"/>
      <c r="G17" s="30"/>
      <c r="H17" s="30"/>
      <c r="I17" s="30"/>
    </row>
    <row r="18" spans="2:9" s="2" customFormat="1" x14ac:dyDescent="0.2">
      <c r="B18" s="15"/>
      <c r="C18" s="15"/>
      <c r="H18" s="26"/>
    </row>
    <row r="19" spans="2:9" s="2" customFormat="1" ht="26.25" customHeight="1" x14ac:dyDescent="0.2">
      <c r="B19" s="33" t="s">
        <v>13</v>
      </c>
      <c r="C19" s="34" t="s">
        <v>14</v>
      </c>
      <c r="D19" s="35"/>
    </row>
    <row r="20" spans="2:9" s="2" customFormat="1" ht="14.25" customHeight="1" x14ac:dyDescent="0.2">
      <c r="B20" s="36"/>
      <c r="C20" s="37"/>
      <c r="D20" s="38"/>
    </row>
    <row r="21" spans="2:9" s="2" customFormat="1" ht="19.899999999999999" customHeight="1" x14ac:dyDescent="0.2">
      <c r="B21" s="39" t="s">
        <v>15</v>
      </c>
      <c r="C21" s="40" t="s">
        <v>10</v>
      </c>
      <c r="D21" s="41" t="s">
        <v>16</v>
      </c>
      <c r="E21" s="42"/>
      <c r="F21" s="42"/>
      <c r="I21" s="42"/>
    </row>
    <row r="22" spans="2:9" s="2" customFormat="1" ht="15" x14ac:dyDescent="0.25">
      <c r="B22" s="43" t="s">
        <v>17</v>
      </c>
      <c r="C22" s="44"/>
      <c r="D22" s="45"/>
      <c r="E22" s="46"/>
      <c r="F22" s="47"/>
      <c r="I22" s="47"/>
    </row>
    <row r="23" spans="2:9" s="2" customFormat="1" ht="13.15" customHeight="1" x14ac:dyDescent="0.25">
      <c r="B23" s="48" t="s">
        <v>18</v>
      </c>
      <c r="C23" s="49"/>
      <c r="D23" s="50"/>
      <c r="E23" s="46"/>
      <c r="F23" s="47"/>
      <c r="I23" s="47"/>
    </row>
    <row r="24" spans="2:9" s="2" customFormat="1" ht="15" x14ac:dyDescent="0.25">
      <c r="B24" s="48" t="s">
        <v>19</v>
      </c>
      <c r="C24" s="49"/>
      <c r="D24" s="50"/>
      <c r="E24" s="46"/>
      <c r="F24" s="47"/>
      <c r="I24" s="47"/>
    </row>
    <row r="25" spans="2:9" s="2" customFormat="1" ht="13.15" customHeight="1" x14ac:dyDescent="0.2">
      <c r="B25" s="51" t="s">
        <v>20</v>
      </c>
      <c r="C25" s="52">
        <v>4000</v>
      </c>
      <c r="D25" s="53">
        <f>C25/'[1] POA GLOBAL'!C31</f>
        <v>0.16666666666666666</v>
      </c>
      <c r="E25" s="54"/>
      <c r="F25" s="55"/>
      <c r="I25" s="55"/>
    </row>
    <row r="26" spans="2:9" s="2" customFormat="1" ht="13.15" customHeight="1" x14ac:dyDescent="0.2">
      <c r="B26" s="56" t="s">
        <v>21</v>
      </c>
      <c r="C26" s="52">
        <v>0</v>
      </c>
      <c r="D26" s="53"/>
      <c r="E26" s="54"/>
      <c r="F26" s="55"/>
      <c r="I26" s="55"/>
    </row>
    <row r="27" spans="2:9" s="2" customFormat="1" ht="13.15" customHeight="1" x14ac:dyDescent="0.2">
      <c r="B27" s="57" t="s">
        <v>22</v>
      </c>
      <c r="C27" s="52">
        <v>0</v>
      </c>
      <c r="D27" s="53"/>
      <c r="E27" s="54"/>
      <c r="F27" s="55"/>
      <c r="I27" s="55"/>
    </row>
    <row r="28" spans="2:9" s="2" customFormat="1" ht="13.15" customHeight="1" x14ac:dyDescent="0.2">
      <c r="B28" s="57" t="s">
        <v>23</v>
      </c>
      <c r="C28" s="52">
        <v>0</v>
      </c>
      <c r="D28" s="53"/>
      <c r="E28" s="54"/>
      <c r="F28" s="55"/>
      <c r="I28" s="55"/>
    </row>
    <row r="29" spans="2:9" s="2" customFormat="1" ht="13.15" customHeight="1" x14ac:dyDescent="0.2">
      <c r="B29" s="57" t="s">
        <v>24</v>
      </c>
      <c r="C29" s="52">
        <v>0</v>
      </c>
      <c r="D29" s="53"/>
      <c r="E29" s="54"/>
      <c r="F29" s="55"/>
      <c r="I29" s="55"/>
    </row>
    <row r="30" spans="2:9" s="2" customFormat="1" ht="13.15" customHeight="1" x14ac:dyDescent="0.2">
      <c r="B30" s="56" t="s">
        <v>25</v>
      </c>
      <c r="C30" s="52">
        <v>0</v>
      </c>
      <c r="D30" s="53"/>
      <c r="E30" s="54"/>
      <c r="F30" s="55"/>
      <c r="I30" s="55"/>
    </row>
    <row r="31" spans="2:9" s="2" customFormat="1" ht="13.15" customHeight="1" x14ac:dyDescent="0.2">
      <c r="B31" s="56" t="s">
        <v>26</v>
      </c>
      <c r="C31" s="52">
        <v>0</v>
      </c>
      <c r="D31" s="53"/>
      <c r="E31" s="54"/>
      <c r="F31" s="55"/>
      <c r="I31" s="55"/>
    </row>
    <row r="32" spans="2:9" s="2" customFormat="1" ht="13.15" customHeight="1" x14ac:dyDescent="0.2">
      <c r="B32" s="56" t="s">
        <v>27</v>
      </c>
      <c r="C32" s="52">
        <v>0</v>
      </c>
      <c r="D32" s="53"/>
      <c r="E32" s="54"/>
      <c r="F32" s="55"/>
      <c r="I32" s="55"/>
    </row>
    <row r="33" spans="2:9" s="2" customFormat="1" ht="13.15" customHeight="1" x14ac:dyDescent="0.2">
      <c r="B33" s="56" t="s">
        <v>28</v>
      </c>
      <c r="C33" s="52">
        <v>0</v>
      </c>
      <c r="D33" s="53"/>
      <c r="E33" s="54"/>
      <c r="F33" s="55"/>
      <c r="I33" s="55"/>
    </row>
    <row r="34" spans="2:9" s="2" customFormat="1" ht="13.15" customHeight="1" x14ac:dyDescent="0.2">
      <c r="B34" s="57" t="s">
        <v>29</v>
      </c>
      <c r="C34" s="52">
        <v>0</v>
      </c>
      <c r="D34" s="53"/>
      <c r="E34" s="54"/>
      <c r="F34" s="55"/>
      <c r="I34" s="55"/>
    </row>
    <row r="35" spans="2:9" s="2" customFormat="1" ht="13.15" customHeight="1" x14ac:dyDescent="0.2">
      <c r="B35" s="56" t="s">
        <v>30</v>
      </c>
      <c r="C35" s="52">
        <v>0</v>
      </c>
      <c r="D35" s="53"/>
      <c r="E35" s="54"/>
      <c r="F35" s="55"/>
      <c r="I35" s="55"/>
    </row>
    <row r="36" spans="2:9" s="2" customFormat="1" ht="13.15" customHeight="1" x14ac:dyDescent="0.2">
      <c r="B36" s="56" t="s">
        <v>31</v>
      </c>
      <c r="C36" s="52">
        <v>0</v>
      </c>
      <c r="D36" s="53"/>
      <c r="E36" s="54"/>
      <c r="F36" s="55"/>
      <c r="I36" s="55"/>
    </row>
    <row r="37" spans="2:9" s="2" customFormat="1" ht="13.15" customHeight="1" x14ac:dyDescent="0.2">
      <c r="B37" s="56" t="s">
        <v>32</v>
      </c>
      <c r="C37" s="52">
        <v>0</v>
      </c>
      <c r="D37" s="53"/>
      <c r="E37" s="54"/>
      <c r="F37" s="55"/>
      <c r="I37" s="55"/>
    </row>
    <row r="38" spans="2:9" s="2" customFormat="1" ht="13.15" customHeight="1" x14ac:dyDescent="0.2">
      <c r="B38" s="56" t="s">
        <v>33</v>
      </c>
      <c r="C38" s="52">
        <v>0</v>
      </c>
      <c r="D38" s="53"/>
      <c r="E38" s="54"/>
      <c r="F38" s="55"/>
      <c r="I38" s="55"/>
    </row>
    <row r="39" spans="2:9" s="2" customFormat="1" ht="13.15" customHeight="1" x14ac:dyDescent="0.2">
      <c r="B39" s="56" t="s">
        <v>34</v>
      </c>
      <c r="C39" s="52">
        <v>0</v>
      </c>
      <c r="D39" s="53"/>
      <c r="E39" s="54"/>
      <c r="F39" s="55"/>
      <c r="I39" s="55"/>
    </row>
    <row r="40" spans="2:9" s="2" customFormat="1" ht="13.15" customHeight="1" x14ac:dyDescent="0.25">
      <c r="B40" s="58" t="s">
        <v>35</v>
      </c>
      <c r="C40" s="44"/>
      <c r="D40" s="45"/>
      <c r="E40" s="46"/>
      <c r="F40" s="47"/>
      <c r="I40" s="47"/>
    </row>
    <row r="41" spans="2:9" s="2" customFormat="1" ht="13.15" customHeight="1" x14ac:dyDescent="0.25">
      <c r="B41" s="48" t="s">
        <v>36</v>
      </c>
      <c r="C41" s="49"/>
      <c r="D41" s="50"/>
      <c r="E41" s="46"/>
      <c r="F41" s="47"/>
      <c r="I41" s="47"/>
    </row>
    <row r="42" spans="2:9" s="2" customFormat="1" ht="13.15" customHeight="1" x14ac:dyDescent="0.2">
      <c r="B42" s="59" t="s">
        <v>37</v>
      </c>
      <c r="C42" s="52">
        <v>0</v>
      </c>
      <c r="D42" s="53"/>
      <c r="E42" s="54"/>
      <c r="F42" s="55"/>
      <c r="I42" s="55"/>
    </row>
    <row r="43" spans="2:9" s="2" customFormat="1" ht="13.15" customHeight="1" x14ac:dyDescent="0.2">
      <c r="B43" s="51" t="s">
        <v>38</v>
      </c>
      <c r="C43" s="52">
        <v>0</v>
      </c>
      <c r="D43" s="53"/>
      <c r="E43" s="54"/>
      <c r="F43" s="55"/>
      <c r="I43" s="55"/>
    </row>
    <row r="44" spans="2:9" s="2" customFormat="1" ht="13.15" customHeight="1" x14ac:dyDescent="0.2">
      <c r="B44" s="51" t="s">
        <v>39</v>
      </c>
      <c r="C44" s="52">
        <v>0</v>
      </c>
      <c r="D44" s="53"/>
      <c r="E44" s="54"/>
      <c r="F44" s="55"/>
      <c r="I44" s="55"/>
    </row>
    <row r="45" spans="2:9" s="2" customFormat="1" ht="13.15" customHeight="1" x14ac:dyDescent="0.2">
      <c r="B45" s="51" t="s">
        <v>40</v>
      </c>
      <c r="C45" s="52">
        <v>0</v>
      </c>
      <c r="D45" s="53"/>
      <c r="E45" s="54"/>
      <c r="F45" s="55"/>
      <c r="I45" s="55"/>
    </row>
    <row r="46" spans="2:9" s="2" customFormat="1" ht="13.15" customHeight="1" x14ac:dyDescent="0.2">
      <c r="B46" s="51" t="s">
        <v>41</v>
      </c>
      <c r="C46" s="52">
        <v>0</v>
      </c>
      <c r="D46" s="53"/>
      <c r="E46" s="54"/>
      <c r="F46" s="55"/>
      <c r="I46" s="55"/>
    </row>
    <row r="47" spans="2:9" s="2" customFormat="1" ht="13.15" customHeight="1" x14ac:dyDescent="0.2">
      <c r="B47" s="51" t="s">
        <v>42</v>
      </c>
      <c r="C47" s="52">
        <v>0</v>
      </c>
      <c r="D47" s="53"/>
      <c r="E47" s="54"/>
      <c r="F47" s="55"/>
      <c r="I47" s="55"/>
    </row>
    <row r="48" spans="2:9" s="2" customFormat="1" ht="13.15" customHeight="1" x14ac:dyDescent="0.2">
      <c r="B48" s="51" t="s">
        <v>43</v>
      </c>
      <c r="C48" s="52">
        <v>0</v>
      </c>
      <c r="D48" s="53"/>
      <c r="E48" s="54"/>
      <c r="F48" s="55"/>
      <c r="I48" s="55"/>
    </row>
    <row r="49" spans="2:9" s="2" customFormat="1" ht="13.15" customHeight="1" x14ac:dyDescent="0.2">
      <c r="B49" s="51" t="s">
        <v>44</v>
      </c>
      <c r="C49" s="52">
        <v>0</v>
      </c>
      <c r="D49" s="53"/>
      <c r="E49" s="54"/>
      <c r="F49" s="55"/>
      <c r="I49" s="55"/>
    </row>
    <row r="50" spans="2:9" s="2" customFormat="1" ht="13.15" customHeight="1" x14ac:dyDescent="0.2">
      <c r="B50" s="51" t="s">
        <v>45</v>
      </c>
      <c r="C50" s="52">
        <v>0</v>
      </c>
      <c r="D50" s="53"/>
      <c r="E50" s="54"/>
      <c r="F50" s="55"/>
      <c r="I50" s="55"/>
    </row>
    <row r="51" spans="2:9" s="2" customFormat="1" ht="13.15" customHeight="1" x14ac:dyDescent="0.2">
      <c r="B51" s="59" t="s">
        <v>46</v>
      </c>
      <c r="C51" s="52">
        <v>0</v>
      </c>
      <c r="D51" s="60"/>
      <c r="E51" s="54"/>
      <c r="F51" s="55"/>
      <c r="I51" s="55"/>
    </row>
    <row r="52" spans="2:9" s="2" customFormat="1" ht="13.15" customHeight="1" x14ac:dyDescent="0.2">
      <c r="B52" s="51" t="s">
        <v>47</v>
      </c>
      <c r="C52" s="52">
        <v>0</v>
      </c>
      <c r="D52" s="53"/>
      <c r="E52" s="54"/>
      <c r="F52" s="55"/>
      <c r="I52" s="55"/>
    </row>
    <row r="53" spans="2:9" s="2" customFormat="1" ht="13.15" customHeight="1" x14ac:dyDescent="0.2">
      <c r="B53" s="59" t="s">
        <v>48</v>
      </c>
      <c r="C53" s="52">
        <v>0</v>
      </c>
      <c r="D53" s="60"/>
      <c r="E53" s="54"/>
      <c r="F53" s="55"/>
      <c r="I53" s="55"/>
    </row>
    <row r="54" spans="2:9" s="2" customFormat="1" ht="13.15" customHeight="1" x14ac:dyDescent="0.2">
      <c r="B54" s="59" t="s">
        <v>49</v>
      </c>
      <c r="C54" s="52">
        <v>0</v>
      </c>
      <c r="D54" s="60"/>
      <c r="E54" s="54"/>
      <c r="F54" s="55"/>
      <c r="I54" s="55"/>
    </row>
    <row r="55" spans="2:9" s="2" customFormat="1" ht="13.15" customHeight="1" x14ac:dyDescent="0.2">
      <c r="B55" s="51" t="s">
        <v>50</v>
      </c>
      <c r="C55" s="52">
        <v>0</v>
      </c>
      <c r="D55" s="53"/>
      <c r="E55" s="54"/>
      <c r="F55" s="55"/>
      <c r="I55" s="55"/>
    </row>
    <row r="56" spans="2:9" s="2" customFormat="1" ht="13.15" customHeight="1" x14ac:dyDescent="0.2">
      <c r="B56" s="51" t="s">
        <v>51</v>
      </c>
      <c r="C56" s="52">
        <v>0</v>
      </c>
      <c r="D56" s="53"/>
      <c r="E56" s="54"/>
      <c r="F56" s="55"/>
      <c r="I56" s="55"/>
    </row>
    <row r="57" spans="2:9" s="2" customFormat="1" ht="13.15" customHeight="1" x14ac:dyDescent="0.25">
      <c r="B57" s="61" t="s">
        <v>52</v>
      </c>
      <c r="C57" s="49"/>
      <c r="D57" s="50"/>
      <c r="E57" s="46"/>
      <c r="F57" s="47"/>
      <c r="I57" s="47"/>
    </row>
    <row r="58" spans="2:9" s="2" customFormat="1" ht="13.15" customHeight="1" x14ac:dyDescent="0.2">
      <c r="B58" s="59" t="s">
        <v>53</v>
      </c>
      <c r="C58" s="52">
        <v>0</v>
      </c>
      <c r="D58" s="53"/>
      <c r="E58" s="54"/>
      <c r="F58" s="55"/>
      <c r="I58" s="55"/>
    </row>
    <row r="59" spans="2:9" s="2" customFormat="1" ht="13.15" customHeight="1" x14ac:dyDescent="0.2">
      <c r="B59" s="51" t="s">
        <v>54</v>
      </c>
      <c r="C59" s="52">
        <v>200</v>
      </c>
      <c r="D59" s="53">
        <f>C59/'[1] POA GLOBAL'!C65</f>
        <v>0.2</v>
      </c>
      <c r="E59" s="54"/>
      <c r="F59" s="55"/>
      <c r="I59" s="55"/>
    </row>
    <row r="60" spans="2:9" s="2" customFormat="1" ht="13.15" customHeight="1" x14ac:dyDescent="0.2">
      <c r="B60" s="51" t="s">
        <v>55</v>
      </c>
      <c r="C60" s="52">
        <v>0</v>
      </c>
      <c r="D60" s="53"/>
      <c r="E60" s="54"/>
      <c r="F60" s="55"/>
      <c r="I60" s="55"/>
    </row>
    <row r="61" spans="2:9" s="2" customFormat="1" ht="13.15" customHeight="1" x14ac:dyDescent="0.2">
      <c r="B61" s="51" t="s">
        <v>56</v>
      </c>
      <c r="C61" s="52">
        <v>0</v>
      </c>
      <c r="D61" s="53"/>
      <c r="E61" s="54"/>
      <c r="F61" s="55"/>
      <c r="I61" s="55"/>
    </row>
    <row r="62" spans="2:9" s="2" customFormat="1" ht="13.15" customHeight="1" x14ac:dyDescent="0.2">
      <c r="B62" s="51" t="s">
        <v>57</v>
      </c>
      <c r="C62" s="52">
        <v>0</v>
      </c>
      <c r="D62" s="53"/>
      <c r="E62" s="54"/>
      <c r="F62" s="55"/>
      <c r="I62" s="55"/>
    </row>
    <row r="63" spans="2:9" s="2" customFormat="1" ht="13.15" customHeight="1" x14ac:dyDescent="0.2">
      <c r="B63" s="59" t="s">
        <v>58</v>
      </c>
      <c r="C63" s="52">
        <v>0</v>
      </c>
      <c r="D63" s="53"/>
      <c r="E63" s="54"/>
      <c r="F63" s="55"/>
      <c r="I63" s="55"/>
    </row>
    <row r="64" spans="2:9" s="2" customFormat="1" ht="13.15" customHeight="1" x14ac:dyDescent="0.2">
      <c r="B64" s="59" t="s">
        <v>59</v>
      </c>
      <c r="C64" s="52">
        <v>0</v>
      </c>
      <c r="D64" s="53"/>
      <c r="E64" s="54"/>
      <c r="F64" s="55"/>
      <c r="I64" s="55"/>
    </row>
    <row r="65" spans="2:9" s="2" customFormat="1" ht="13.15" customHeight="1" x14ac:dyDescent="0.2">
      <c r="B65" s="59" t="s">
        <v>60</v>
      </c>
      <c r="C65" s="52">
        <v>0</v>
      </c>
      <c r="D65" s="53"/>
      <c r="E65" s="54"/>
      <c r="F65" s="55"/>
      <c r="I65" s="55"/>
    </row>
    <row r="66" spans="2:9" s="2" customFormat="1" ht="13.15" customHeight="1" x14ac:dyDescent="0.25">
      <c r="B66" s="61" t="s">
        <v>61</v>
      </c>
      <c r="C66" s="49"/>
      <c r="D66" s="50"/>
      <c r="E66" s="46"/>
      <c r="F66" s="47"/>
      <c r="I66" s="47"/>
    </row>
    <row r="67" spans="2:9" s="2" customFormat="1" ht="13.15" customHeight="1" x14ac:dyDescent="0.2">
      <c r="B67" s="57" t="s">
        <v>62</v>
      </c>
      <c r="C67" s="52">
        <v>0</v>
      </c>
      <c r="D67" s="53"/>
      <c r="E67" s="54"/>
      <c r="F67" s="55"/>
      <c r="I67" s="55"/>
    </row>
    <row r="68" spans="2:9" s="2" customFormat="1" ht="13.15" customHeight="1" x14ac:dyDescent="0.25">
      <c r="B68" s="61" t="s">
        <v>63</v>
      </c>
      <c r="C68" s="49"/>
      <c r="D68" s="50"/>
      <c r="E68" s="46"/>
      <c r="F68" s="47"/>
      <c r="I68" s="47"/>
    </row>
    <row r="69" spans="2:9" s="2" customFormat="1" ht="13.15" customHeight="1" x14ac:dyDescent="0.2">
      <c r="B69" s="59" t="s">
        <v>64</v>
      </c>
      <c r="C69" s="62">
        <v>0</v>
      </c>
      <c r="D69" s="60"/>
      <c r="E69" s="54"/>
      <c r="F69" s="55"/>
      <c r="I69" s="55"/>
    </row>
    <row r="70" spans="2:9" s="2" customFormat="1" ht="13.15" customHeight="1" x14ac:dyDescent="0.25">
      <c r="B70" s="61" t="s">
        <v>65</v>
      </c>
      <c r="C70" s="49"/>
      <c r="D70" s="50"/>
      <c r="E70" s="46"/>
      <c r="F70" s="47"/>
      <c r="I70" s="47"/>
    </row>
    <row r="71" spans="2:9" s="2" customFormat="1" ht="13.15" customHeight="1" x14ac:dyDescent="0.2">
      <c r="B71" s="51" t="s">
        <v>66</v>
      </c>
      <c r="C71" s="52">
        <v>400</v>
      </c>
      <c r="D71" s="53">
        <f>C71/'[1] POA GLOBAL'!C77</f>
        <v>5.7142857142857141E-2</v>
      </c>
      <c r="E71" s="54"/>
      <c r="F71" s="55"/>
      <c r="I71" s="55"/>
    </row>
    <row r="72" spans="2:9" s="2" customFormat="1" ht="13.15" customHeight="1" x14ac:dyDescent="0.2">
      <c r="B72" s="63" t="s">
        <v>67</v>
      </c>
      <c r="C72" s="52">
        <v>0</v>
      </c>
      <c r="D72" s="53"/>
      <c r="E72" s="54"/>
      <c r="F72" s="55"/>
      <c r="I72" s="55"/>
    </row>
    <row r="73" spans="2:9" s="2" customFormat="1" ht="13.15" customHeight="1" x14ac:dyDescent="0.2">
      <c r="B73" s="64" t="s">
        <v>68</v>
      </c>
      <c r="C73" s="65"/>
      <c r="D73" s="65"/>
      <c r="E73" s="54"/>
      <c r="F73" s="55"/>
      <c r="I73" s="55"/>
    </row>
    <row r="74" spans="2:9" s="2" customFormat="1" ht="13.15" customHeight="1" x14ac:dyDescent="0.2">
      <c r="B74" s="66" t="s">
        <v>69</v>
      </c>
      <c r="C74" s="52">
        <v>3962.2</v>
      </c>
      <c r="D74" s="53">
        <f>C74/'[1] POA GLOBAL'!C80</f>
        <v>8.0369168356997974E-3</v>
      </c>
      <c r="E74" s="54"/>
      <c r="F74" s="55"/>
      <c r="I74" s="55"/>
    </row>
    <row r="75" spans="2:9" s="2" customFormat="1" ht="15" x14ac:dyDescent="0.25">
      <c r="B75" s="67" t="s">
        <v>70</v>
      </c>
      <c r="C75" s="68">
        <f>SUM(C21:C74)</f>
        <v>8562.2000000000007</v>
      </c>
      <c r="D75" s="69"/>
      <c r="E75" s="70"/>
      <c r="F75" s="71"/>
      <c r="I75" s="71"/>
    </row>
    <row r="76" spans="2:9" s="2" customFormat="1" x14ac:dyDescent="0.2">
      <c r="F76" s="55"/>
      <c r="H76" s="26"/>
      <c r="I76" s="55"/>
    </row>
    <row r="77" spans="2:9" s="2" customFormat="1" x14ac:dyDescent="0.2">
      <c r="B77" s="72"/>
      <c r="C77" s="73"/>
      <c r="D77" s="74"/>
      <c r="E77" s="74"/>
      <c r="F77" s="75"/>
      <c r="G77" s="76"/>
      <c r="H77" s="73"/>
      <c r="I77" s="75"/>
    </row>
    <row r="78" spans="2:9" s="2" customFormat="1" x14ac:dyDescent="0.2">
      <c r="F78" s="55"/>
      <c r="H78" s="26"/>
      <c r="I78" s="55"/>
    </row>
    <row r="79" spans="2:9" s="2" customFormat="1" x14ac:dyDescent="0.2">
      <c r="C79" s="77"/>
      <c r="H79" s="26"/>
      <c r="I79" s="55"/>
    </row>
    <row r="80" spans="2:9" s="2" customFormat="1" x14ac:dyDescent="0.2">
      <c r="C80" s="77"/>
      <c r="G80" s="77"/>
      <c r="H80" s="26"/>
    </row>
    <row r="81" spans="8:8" s="2" customFormat="1" x14ac:dyDescent="0.2">
      <c r="H81" s="26"/>
    </row>
    <row r="82" spans="8:8" s="2" customFormat="1" x14ac:dyDescent="0.2">
      <c r="H82" s="26"/>
    </row>
    <row r="83" spans="8:8" s="2" customFormat="1" x14ac:dyDescent="0.2">
      <c r="H83" s="26"/>
    </row>
    <row r="84" spans="8:8" s="2" customFormat="1" x14ac:dyDescent="0.2">
      <c r="H84" s="26"/>
    </row>
    <row r="85" spans="8:8" s="2" customFormat="1" x14ac:dyDescent="0.2">
      <c r="H85" s="26"/>
    </row>
    <row r="86" spans="8:8" s="2" customFormat="1" x14ac:dyDescent="0.2">
      <c r="H86" s="26"/>
    </row>
    <row r="87" spans="8:8" s="2" customFormat="1" x14ac:dyDescent="0.2">
      <c r="H87" s="26"/>
    </row>
    <row r="88" spans="8:8" s="2" customFormat="1" x14ac:dyDescent="0.2">
      <c r="H88" s="26"/>
    </row>
    <row r="89" spans="8:8" s="2" customFormat="1" x14ac:dyDescent="0.2">
      <c r="H89" s="26"/>
    </row>
    <row r="90" spans="8:8" s="2" customFormat="1" x14ac:dyDescent="0.2">
      <c r="H90" s="26"/>
    </row>
    <row r="91" spans="8:8" s="2" customFormat="1" x14ac:dyDescent="0.2">
      <c r="H91" s="26"/>
    </row>
    <row r="92" spans="8:8" s="2" customFormat="1" x14ac:dyDescent="0.2">
      <c r="H92" s="26"/>
    </row>
    <row r="93" spans="8:8" s="2" customFormat="1" x14ac:dyDescent="0.2">
      <c r="H93" s="26"/>
    </row>
    <row r="94" spans="8:8" s="2" customFormat="1" x14ac:dyDescent="0.2">
      <c r="H94" s="26"/>
    </row>
  </sheetData>
  <autoFilter ref="C16:C81" xr:uid="{89670EDD-7877-493C-8EDD-41B907481957}"/>
  <mergeCells count="6">
    <mergeCell ref="B2:I2"/>
    <mergeCell ref="B8:C8"/>
    <mergeCell ref="B16:C17"/>
    <mergeCell ref="F16:I17"/>
    <mergeCell ref="B19:B20"/>
    <mergeCell ref="C19:D20"/>
  </mergeCells>
  <pageMargins left="0.51181102362204722" right="0.51181102362204722" top="0.78740157480314965" bottom="0.78740157480314965" header="0.31496062992125984" footer="0.31496062992125984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POASF9</vt:lpstr>
      <vt:lpstr>' POASF9'!Area_de_impressao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Rodrigues de Oliveira</dc:creator>
  <cp:lastModifiedBy>André Rodrigues de Oliveira</cp:lastModifiedBy>
  <dcterms:created xsi:type="dcterms:W3CDTF">2025-08-19T13:46:01Z</dcterms:created>
  <dcterms:modified xsi:type="dcterms:W3CDTF">2025-08-19T13:46:55Z</dcterms:modified>
</cp:coreProperties>
</file>