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eva\OneDrive - AGEVAP\GERENCIA PS1-PS2\1-DESKTOP JULHO 2023\PAP\PS2\2025-2026\"/>
    </mc:Choice>
  </mc:AlternateContent>
  <bookViews>
    <workbookView xWindow="0" yWindow="0" windowWidth="16392" windowHeight="4872"/>
  </bookViews>
  <sheets>
    <sheet name="PAP 2020-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6" i="1"/>
  <c r="I14" i="1" l="1"/>
  <c r="AD12" i="1"/>
  <c r="Y12" i="1"/>
  <c r="X12" i="1"/>
  <c r="V12" i="1"/>
  <c r="U12" i="1"/>
  <c r="T12" i="1"/>
  <c r="R12" i="1"/>
  <c r="Q12" i="1"/>
  <c r="P12" i="1"/>
  <c r="N12" i="1"/>
  <c r="M12" i="1"/>
  <c r="L12" i="1"/>
  <c r="J12" i="1"/>
  <c r="AE12" i="1"/>
  <c r="AC12" i="1"/>
  <c r="AB12" i="1"/>
  <c r="W12" i="1"/>
  <c r="S12" i="1"/>
  <c r="O12" i="1"/>
  <c r="K12" i="1"/>
  <c r="I11" i="1"/>
  <c r="AE9" i="1"/>
  <c r="AD9" i="1"/>
  <c r="AC9" i="1"/>
  <c r="AB9" i="1"/>
  <c r="AA9" i="1"/>
  <c r="Z9" i="1"/>
  <c r="AF9" i="1" s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H15" i="1"/>
  <c r="AA5" i="1"/>
  <c r="Z5" i="1"/>
  <c r="AF5" i="1" s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AE4" i="1"/>
  <c r="AD4" i="1"/>
  <c r="AC4" i="1"/>
  <c r="AB4" i="1"/>
  <c r="Z4" i="1"/>
  <c r="AF4" i="1" s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G15" i="1" l="1"/>
  <c r="AA12" i="1"/>
  <c r="AA4" i="1"/>
  <c r="I8" i="1"/>
  <c r="Z12" i="1"/>
  <c r="AF12" i="1" s="1"/>
  <c r="I15" i="1" l="1"/>
  <c r="E11" i="1" l="1"/>
  <c r="E7" i="1"/>
  <c r="E6" i="1"/>
  <c r="E14" i="1"/>
  <c r="E12" i="1" s="1"/>
  <c r="E8" i="1"/>
  <c r="E9" i="1"/>
  <c r="E4" i="1" l="1"/>
  <c r="E15" i="1"/>
</calcChain>
</file>

<file path=xl/comments1.xml><?xml version="1.0" encoding="utf-8"?>
<comments xmlns="http://schemas.openxmlformats.org/spreadsheetml/2006/main">
  <authors>
    <author>CGIGAMPS2002</author>
  </authors>
  <commentList>
    <comment ref="D8" authorId="0" shapeId="0">
      <text>
        <r>
          <rPr>
            <b/>
            <sz val="9"/>
            <color indexed="81"/>
            <rFont val="Segoe UI"/>
            <family val="2"/>
          </rPr>
          <t>CGIGAMPS2002:</t>
        </r>
        <r>
          <rPr>
            <sz val="9"/>
            <color indexed="81"/>
            <rFont val="Segoe UI"/>
            <family val="2"/>
          </rPr>
          <t xml:space="preserve">
PROJETO PERENE PARA MANUTENÇÃO DO COMITE</t>
        </r>
      </text>
    </comment>
    <comment ref="D14" authorId="0" shapeId="0">
      <text>
        <r>
          <rPr>
            <b/>
            <sz val="9"/>
            <color indexed="81"/>
            <rFont val="Segoe UI"/>
            <family val="2"/>
          </rPr>
          <t>CGIGAMPS2002:</t>
        </r>
        <r>
          <rPr>
            <sz val="9"/>
            <color indexed="81"/>
            <rFont val="Segoe UI"/>
            <family val="2"/>
          </rPr>
          <t xml:space="preserve">
RECURSO PERENE PARA ACOMPANHAR AS AÇÕES DO PROJETO MANANCIAIS DO CEIVAP (INFRAESTRUTURA VERDE)
</t>
        </r>
      </text>
    </comment>
  </commentList>
</comments>
</file>

<file path=xl/sharedStrings.xml><?xml version="1.0" encoding="utf-8"?>
<sst xmlns="http://schemas.openxmlformats.org/spreadsheetml/2006/main" count="75" uniqueCount="58">
  <si>
    <t>COMPONENTE</t>
  </si>
  <si>
    <t>PAP COMPÉ</t>
  </si>
  <si>
    <t>TOTAL</t>
  </si>
  <si>
    <t>STATUS</t>
  </si>
  <si>
    <t>VALOR PREVISTO</t>
  </si>
  <si>
    <t>AÇÕES</t>
  </si>
  <si>
    <t xml:space="preserve">VALOR COMPROMETIDO
</t>
  </si>
  <si>
    <t>AÇÕES COMPROMETIDAS</t>
  </si>
  <si>
    <t>VALOR COMPROMETIDO</t>
  </si>
  <si>
    <t>VALOR CONTRATADO</t>
  </si>
  <si>
    <t>VALOR DESEMBOLSADO</t>
  </si>
  <si>
    <t>VALOR COMPROMETIDO PROX PAP</t>
  </si>
  <si>
    <t>SALDO A REMANEJAR</t>
  </si>
  <si>
    <t>EXCEDENTE (ARRECADAÇÃO+RENDIMENTO)</t>
  </si>
  <si>
    <t>ARRECADAÇÃO CEIVAP</t>
  </si>
  <si>
    <t>ARRECADAÇÃO TRANSPOSIÇÃO</t>
  </si>
  <si>
    <t>RENDIMENTOS</t>
  </si>
  <si>
    <t>SUBCOMPONENTE</t>
  </si>
  <si>
    <t xml:space="preserve">AÇÃO </t>
  </si>
  <si>
    <t>PROGRAMA</t>
  </si>
  <si>
    <t>%</t>
  </si>
  <si>
    <t>Parado</t>
  </si>
  <si>
    <t>Em Fase de Contratação</t>
  </si>
  <si>
    <t>Em Andamento</t>
  </si>
  <si>
    <t>Cancelamento</t>
  </si>
  <si>
    <t>Concluído</t>
  </si>
  <si>
    <t>R$</t>
  </si>
  <si>
    <t>Previstas</t>
  </si>
  <si>
    <t>(Em Andamento)</t>
  </si>
  <si>
    <t>(Parado)</t>
  </si>
  <si>
    <t>(Paradas)</t>
  </si>
  <si>
    <t>Comprometidas</t>
  </si>
  <si>
    <t>Contratadas</t>
  </si>
  <si>
    <t>EIXO 1 - PROGRAMAS E AÇÕES DE GESTÃO</t>
  </si>
  <si>
    <t>1.1 PROGRAMA DE GESTÃO AMBIENTAL E FORTALECIMENTO INSTITUCIONAL</t>
  </si>
  <si>
    <t>1.1.1</t>
  </si>
  <si>
    <t xml:space="preserve">FERRAMENTAS DE CONSTRUÇÃO DA GESTÃO PARTICIPATIVA </t>
  </si>
  <si>
    <t>1.1.1.2</t>
  </si>
  <si>
    <t>OPERACIONALIZAÇÃO DO CBH COMPÉ</t>
  </si>
  <si>
    <t>EIXO 2 - PROGRAMAS E AÇÕES DE PLANEJAMENTO</t>
  </si>
  <si>
    <t>2.1 PLANEJAMENTO E GESTÃO DOS RECURSOS HÍDRICOS</t>
  </si>
  <si>
    <t>ELABORAÇÃO DE ESTUDOS DE CONCEPÇÃO, PLANOS, PROJETOS BÁSICOS E EXECUTIVOS</t>
  </si>
  <si>
    <t>COLETA E TRATAMENTO DE ESGOTOS DOMÉSTICOS - FASE 1 (AÇÕES NÃO ESTRUTURAIS)</t>
  </si>
  <si>
    <t>EIXO 3 - PROGRAMAS E AÇÕES ESTRUTURAIS</t>
  </si>
  <si>
    <t>3.1 RECUPERAÇÃO DA QUALIDADE AMBIENTAL</t>
  </si>
  <si>
    <t xml:space="preserve"> PROTEÇÃO DE MANANCIAIS E SUSTENTABILIDADE NO USO DO SOLO</t>
  </si>
  <si>
    <t>AÇÕES DE PRESERVAÇÃO DE APPs E DE INCENTIVO À SUSTENTABILIDADE NO USO DA TERRA</t>
  </si>
  <si>
    <t>TRATAMENTO DA INFORMAÇÃO QUALIFICADA</t>
  </si>
  <si>
    <t xml:space="preserve"> ESTRUTURAÇÃO TÉCNICA E ADMINISTRATIVA DO CBH POMBA E MURIAÉ</t>
  </si>
  <si>
    <t>JAN a JUNHO 2026</t>
  </si>
  <si>
    <t>SALDO REMANESCENTE DO VALOR REPASSADO - INVESTIMENTOS (92,5%) em 31/12/2024</t>
  </si>
  <si>
    <t xml:space="preserve">PREVISÃO  DE REPASSE PARA INVESTIMENTOS 2025-2026 (92,5%) </t>
  </si>
  <si>
    <t>1.1.1.1</t>
  </si>
  <si>
    <t>1.1.1.3</t>
  </si>
  <si>
    <t>2.1.1</t>
  </si>
  <si>
    <t>2.1.1.1</t>
  </si>
  <si>
    <t>3.1.1</t>
  </si>
  <si>
    <t>3.1.1.1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</si>
</sst>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0.0%"/>
    <numFmt numFmtId="165" formatCode="_-[$R$-416]\ * #,##0.00_-;\-[$R$-416]\ * #,##0.00_-;_-[$R$-416]\ * &quot;-&quot;??_-;_-@_-"/>
    <numFmt numFmtId="166" formatCode="_(* #,##0_);_(* \(#,##0\);_(* &quot;-&quot;??_);_(@_)"/>
    <numFmt numFmtId="167" formatCode="_-&quot;R$&quot;\ * #,##0.00_-;\-&quot;R$&quot;\ * #,##0.00_-;_-&quot;R$&quot;\ * &quot;-&quot;??_-;_-@_-"/>
    <numFmt numFmtId="168" formatCode="#,##0_ ;\-#,##0\ "/>
    <numFmt numFmtId="169" formatCode="_-* #,##0.00_-;\-* #,##0.00_-;_-* \-??_-;_-@_-"/>
    <numFmt numFmtId="170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57"/>
      </patternFill>
    </fill>
    <fill>
      <patternFill patternType="solid">
        <fgColor theme="4" tint="0.59999389629810485"/>
        <bgColor indexed="29"/>
      </patternFill>
    </fill>
    <fill>
      <patternFill patternType="solid">
        <fgColor rgb="FF80A76D"/>
        <bgColor indexed="64"/>
      </patternFill>
    </fill>
    <fill>
      <patternFill patternType="solid">
        <fgColor theme="6" tint="0.39997558519241921"/>
        <bgColor indexed="2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22"/>
      </patternFill>
    </fill>
    <fill>
      <patternFill patternType="solid">
        <fgColor theme="0" tint="-0.499984740745262"/>
        <bgColor indexed="29"/>
      </patternFill>
    </fill>
    <fill>
      <patternFill patternType="solid">
        <fgColor theme="0"/>
        <bgColor indexed="29"/>
      </patternFill>
    </fill>
  </fills>
  <borders count="13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/>
      <top style="medium">
        <color theme="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13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4" fillId="0" borderId="0" xfId="0" applyFont="1"/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4" borderId="0" xfId="0" applyFont="1" applyFill="1"/>
    <xf numFmtId="164" fontId="5" fillId="3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5" borderId="3" xfId="0" applyFont="1" applyFill="1" applyBorder="1" applyAlignment="1">
      <alignment horizontal="center" vertical="center"/>
    </xf>
    <xf numFmtId="165" fontId="5" fillId="5" borderId="3" xfId="0" applyNumberFormat="1" applyFont="1" applyFill="1" applyBorder="1" applyAlignment="1">
      <alignment vertical="center"/>
    </xf>
    <xf numFmtId="3" fontId="5" fillId="5" borderId="3" xfId="0" applyNumberFormat="1" applyFont="1" applyFill="1" applyBorder="1" applyAlignment="1">
      <alignment horizontal="center" vertical="center"/>
    </xf>
    <xf numFmtId="166" fontId="5" fillId="5" borderId="3" xfId="1" applyNumberFormat="1" applyFont="1" applyFill="1" applyBorder="1" applyAlignment="1">
      <alignment vertical="center"/>
    </xf>
    <xf numFmtId="0" fontId="5" fillId="6" borderId="3" xfId="0" applyFont="1" applyFill="1" applyBorder="1" applyAlignment="1">
      <alignment horizontal="center" vertical="center" wrapText="1"/>
    </xf>
    <xf numFmtId="164" fontId="5" fillId="7" borderId="3" xfId="0" applyNumberFormat="1" applyFont="1" applyFill="1" applyBorder="1" applyAlignment="1">
      <alignment horizontal="left" vertical="center" wrapText="1"/>
    </xf>
    <xf numFmtId="44" fontId="5" fillId="7" borderId="3" xfId="2" applyFont="1" applyFill="1" applyBorder="1" applyAlignment="1">
      <alignment horizontal="left" vertical="center"/>
    </xf>
    <xf numFmtId="0" fontId="8" fillId="8" borderId="3" xfId="0" applyFont="1" applyFill="1" applyBorder="1" applyAlignment="1">
      <alignment horizontal="center" vertical="center"/>
    </xf>
    <xf numFmtId="165" fontId="8" fillId="8" borderId="3" xfId="0" applyNumberFormat="1" applyFont="1" applyFill="1" applyBorder="1" applyAlignment="1">
      <alignment vertical="center"/>
    </xf>
    <xf numFmtId="166" fontId="8" fillId="8" borderId="3" xfId="1" applyNumberFormat="1" applyFont="1" applyFill="1" applyBorder="1" applyAlignment="1">
      <alignment vertical="center"/>
    </xf>
    <xf numFmtId="166" fontId="9" fillId="8" borderId="3" xfId="1" applyNumberFormat="1" applyFont="1" applyFill="1" applyBorder="1" applyAlignment="1">
      <alignment vertical="center"/>
    </xf>
    <xf numFmtId="0" fontId="6" fillId="0" borderId="0" xfId="0" applyFont="1"/>
    <xf numFmtId="0" fontId="5" fillId="4" borderId="3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vertical="center"/>
    </xf>
    <xf numFmtId="164" fontId="8" fillId="8" borderId="3" xfId="3" applyNumberFormat="1" applyFont="1" applyFill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44" fontId="8" fillId="9" borderId="3" xfId="2" applyFont="1" applyFill="1" applyBorder="1" applyAlignment="1">
      <alignment horizontal="center" vertical="center"/>
    </xf>
    <xf numFmtId="44" fontId="8" fillId="8" borderId="3" xfId="2" applyFont="1" applyFill="1" applyBorder="1" applyAlignment="1">
      <alignment vertical="center"/>
    </xf>
    <xf numFmtId="44" fontId="8" fillId="10" borderId="4" xfId="2" applyFont="1" applyFill="1" applyBorder="1" applyAlignment="1">
      <alignment horizontal="center" vertical="center"/>
    </xf>
    <xf numFmtId="166" fontId="10" fillId="8" borderId="3" xfId="1" applyNumberFormat="1" applyFont="1" applyFill="1" applyBorder="1" applyAlignment="1">
      <alignment vertical="center"/>
    </xf>
    <xf numFmtId="164" fontId="5" fillId="11" borderId="3" xfId="0" applyNumberFormat="1" applyFont="1" applyFill="1" applyBorder="1" applyAlignment="1">
      <alignment horizontal="center" vertical="center"/>
    </xf>
    <xf numFmtId="44" fontId="5" fillId="11" borderId="3" xfId="2" applyFont="1" applyFill="1" applyBorder="1" applyAlignment="1">
      <alignment horizontal="left" vertical="center"/>
    </xf>
    <xf numFmtId="168" fontId="5" fillId="5" borderId="3" xfId="2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vertical="center"/>
    </xf>
    <xf numFmtId="44" fontId="5" fillId="7" borderId="3" xfId="2" applyFont="1" applyFill="1" applyBorder="1" applyAlignment="1">
      <alignment vertical="center"/>
    </xf>
    <xf numFmtId="164" fontId="6" fillId="8" borderId="3" xfId="3" applyNumberFormat="1" applyFont="1" applyFill="1" applyBorder="1" applyAlignment="1">
      <alignment vertical="center"/>
    </xf>
    <xf numFmtId="44" fontId="8" fillId="12" borderId="3" xfId="2" applyFont="1" applyFill="1" applyBorder="1" applyAlignment="1">
      <alignment horizontal="center" vertical="center"/>
    </xf>
    <xf numFmtId="0" fontId="5" fillId="13" borderId="3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vertical="center"/>
    </xf>
    <xf numFmtId="0" fontId="11" fillId="14" borderId="3" xfId="0" applyFont="1" applyFill="1" applyBorder="1" applyAlignment="1">
      <alignment vertical="center"/>
    </xf>
    <xf numFmtId="0" fontId="6" fillId="14" borderId="3" xfId="0" applyFont="1" applyFill="1" applyBorder="1" applyAlignment="1">
      <alignment vertical="center"/>
    </xf>
    <xf numFmtId="164" fontId="11" fillId="14" borderId="3" xfId="0" applyNumberFormat="1" applyFont="1" applyFill="1" applyBorder="1" applyAlignment="1">
      <alignment vertical="center"/>
    </xf>
    <xf numFmtId="0" fontId="11" fillId="4" borderId="3" xfId="0" applyFont="1" applyFill="1" applyBorder="1" applyAlignment="1">
      <alignment vertical="center"/>
    </xf>
    <xf numFmtId="44" fontId="11" fillId="14" borderId="3" xfId="2" applyFont="1" applyFill="1" applyBorder="1" applyAlignment="1">
      <alignment vertical="center"/>
    </xf>
    <xf numFmtId="44" fontId="11" fillId="14" borderId="4" xfId="2" applyFont="1" applyFill="1" applyBorder="1" applyAlignment="1">
      <alignment vertical="center"/>
    </xf>
    <xf numFmtId="0" fontId="11" fillId="5" borderId="3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vertical="center"/>
    </xf>
    <xf numFmtId="44" fontId="11" fillId="7" borderId="3" xfId="2" applyFont="1" applyFill="1" applyBorder="1" applyAlignment="1">
      <alignment vertical="center"/>
    </xf>
    <xf numFmtId="44" fontId="11" fillId="7" borderId="4" xfId="2" applyFont="1" applyFill="1" applyBorder="1" applyAlignment="1">
      <alignment vertical="center"/>
    </xf>
    <xf numFmtId="0" fontId="11" fillId="7" borderId="3" xfId="0" applyFont="1" applyFill="1" applyBorder="1" applyAlignment="1">
      <alignment horizontal="center" vertical="center"/>
    </xf>
    <xf numFmtId="165" fontId="5" fillId="7" borderId="3" xfId="0" applyNumberFormat="1" applyFont="1" applyFill="1" applyBorder="1" applyAlignment="1">
      <alignment vertical="center"/>
    </xf>
    <xf numFmtId="166" fontId="5" fillId="7" borderId="3" xfId="1" applyNumberFormat="1" applyFont="1" applyFill="1" applyBorder="1" applyAlignment="1">
      <alignment vertical="center"/>
    </xf>
    <xf numFmtId="0" fontId="6" fillId="4" borderId="3" xfId="0" applyFont="1" applyFill="1" applyBorder="1" applyAlignment="1">
      <alignment vertical="center"/>
    </xf>
    <xf numFmtId="0" fontId="11" fillId="15" borderId="3" xfId="0" applyFont="1" applyFill="1" applyBorder="1" applyAlignment="1">
      <alignment horizontal="center" vertical="center"/>
    </xf>
    <xf numFmtId="0" fontId="8" fillId="15" borderId="3" xfId="0" applyFont="1" applyFill="1" applyBorder="1" applyAlignment="1">
      <alignment horizontal="center" vertical="center"/>
    </xf>
    <xf numFmtId="164" fontId="8" fillId="8" borderId="3" xfId="3" applyNumberFormat="1" applyFont="1" applyFill="1" applyBorder="1" applyAlignment="1">
      <alignment vertical="center" wrapText="1"/>
    </xf>
    <xf numFmtId="44" fontId="8" fillId="16" borderId="3" xfId="2" applyFont="1" applyFill="1" applyBorder="1" applyAlignment="1">
      <alignment horizontal="center" vertical="center"/>
    </xf>
    <xf numFmtId="9" fontId="2" fillId="2" borderId="3" xfId="3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44" fontId="2" fillId="17" borderId="3" xfId="2" applyFont="1" applyFill="1" applyBorder="1" applyAlignment="1">
      <alignment horizontal="center" vertical="center"/>
    </xf>
    <xf numFmtId="44" fontId="2" fillId="17" borderId="4" xfId="2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165" fontId="8" fillId="4" borderId="3" xfId="0" applyNumberFormat="1" applyFont="1" applyFill="1" applyBorder="1" applyAlignment="1">
      <alignment vertical="center"/>
    </xf>
    <xf numFmtId="166" fontId="8" fillId="4" borderId="3" xfId="1" applyNumberFormat="1" applyFont="1" applyFill="1" applyBorder="1" applyAlignment="1">
      <alignment vertical="center"/>
    </xf>
    <xf numFmtId="166" fontId="10" fillId="4" borderId="3" xfId="1" applyNumberFormat="1" applyFont="1" applyFill="1" applyBorder="1" applyAlignment="1">
      <alignment vertical="center"/>
    </xf>
    <xf numFmtId="166" fontId="9" fillId="4" borderId="3" xfId="1" applyNumberFormat="1" applyFont="1" applyFill="1" applyBorder="1" applyAlignment="1">
      <alignment vertical="center"/>
    </xf>
    <xf numFmtId="0" fontId="2" fillId="4" borderId="0" xfId="0" applyFont="1" applyFill="1" applyBorder="1" applyAlignment="1">
      <alignment horizontal="center" vertical="center"/>
    </xf>
    <xf numFmtId="9" fontId="2" fillId="4" borderId="12" xfId="3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169" fontId="2" fillId="18" borderId="0" xfId="4" applyNumberFormat="1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 wrapText="1"/>
    </xf>
    <xf numFmtId="165" fontId="6" fillId="0" borderId="0" xfId="0" applyNumberFormat="1" applyFont="1"/>
    <xf numFmtId="165" fontId="6" fillId="4" borderId="0" xfId="0" applyNumberFormat="1" applyFont="1" applyFill="1"/>
    <xf numFmtId="167" fontId="6" fillId="0" borderId="0" xfId="0" applyNumberFormat="1" applyFont="1"/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textRotation="90" wrapText="1"/>
    </xf>
    <xf numFmtId="0" fontId="7" fillId="3" borderId="11" xfId="0" applyFont="1" applyFill="1" applyBorder="1" applyAlignment="1">
      <alignment horizontal="center" vertical="center" textRotation="90" wrapText="1"/>
    </xf>
    <xf numFmtId="0" fontId="7" fillId="3" borderId="7" xfId="0" applyFont="1" applyFill="1" applyBorder="1" applyAlignment="1">
      <alignment horizontal="center" vertical="center" textRotation="90" wrapText="1"/>
    </xf>
    <xf numFmtId="0" fontId="5" fillId="3" borderId="3" xfId="0" applyFont="1" applyFill="1" applyBorder="1" applyAlignment="1">
      <alignment horizontal="left" vertical="center"/>
    </xf>
    <xf numFmtId="0" fontId="5" fillId="7" borderId="3" xfId="0" applyFont="1" applyFill="1" applyBorder="1" applyAlignment="1">
      <alignment horizontal="left" vertical="center" wrapText="1"/>
    </xf>
    <xf numFmtId="0" fontId="7" fillId="11" borderId="12" xfId="0" applyFont="1" applyFill="1" applyBorder="1" applyAlignment="1">
      <alignment horizontal="center" vertical="center" textRotation="90" wrapText="1"/>
    </xf>
    <xf numFmtId="0" fontId="7" fillId="11" borderId="0" xfId="0" applyFont="1" applyFill="1" applyBorder="1" applyAlignment="1">
      <alignment horizontal="center" vertical="center" textRotation="90" wrapText="1"/>
    </xf>
    <xf numFmtId="0" fontId="5" fillId="11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/>
    </xf>
    <xf numFmtId="0" fontId="7" fillId="14" borderId="10" xfId="0" applyFont="1" applyFill="1" applyBorder="1" applyAlignment="1">
      <alignment horizontal="center" vertical="center" textRotation="90" wrapText="1"/>
    </xf>
    <xf numFmtId="0" fontId="7" fillId="14" borderId="11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left"/>
    </xf>
    <xf numFmtId="0" fontId="11" fillId="7" borderId="3" xfId="0" applyFont="1" applyFill="1" applyBorder="1" applyAlignment="1">
      <alignment horizontal="left"/>
    </xf>
    <xf numFmtId="170" fontId="6" fillId="7" borderId="2" xfId="2" applyNumberFormat="1" applyFont="1" applyFill="1" applyBorder="1" applyAlignment="1">
      <alignment horizontal="center" vertical="center"/>
    </xf>
    <xf numFmtId="170" fontId="6" fillId="7" borderId="3" xfId="2" applyNumberFormat="1" applyFont="1" applyFill="1" applyBorder="1" applyAlignment="1">
      <alignment horizontal="center" vertical="center"/>
    </xf>
    <xf numFmtId="170" fontId="6" fillId="7" borderId="4" xfId="2" applyNumberFormat="1" applyFont="1" applyFill="1" applyBorder="1" applyAlignment="1">
      <alignment horizontal="center" vertical="center"/>
    </xf>
  </cellXfs>
  <cellStyles count="5">
    <cellStyle name="Moeda" xfId="2" builtinId="4"/>
    <cellStyle name="Normal" xfId="0" builtinId="0"/>
    <cellStyle name="Normal 2 3" xfId="4"/>
    <cellStyle name="Po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18"/>
  <sheetViews>
    <sheetView tabSelected="1" topLeftCell="A4" zoomScale="55" zoomScaleNormal="55" workbookViewId="0">
      <selection activeCell="H9" sqref="H9"/>
    </sheetView>
  </sheetViews>
  <sheetFormatPr defaultRowHeight="15.6" x14ac:dyDescent="0.3"/>
  <cols>
    <col min="1" max="1" width="16.33203125" style="31" customWidth="1"/>
    <col min="2" max="2" width="18.6640625" style="31" customWidth="1"/>
    <col min="3" max="3" width="20" style="31" customWidth="1"/>
    <col min="4" max="4" width="113.6640625" style="31" bestFit="1" customWidth="1"/>
    <col min="5" max="5" width="10.33203125" style="31" customWidth="1"/>
    <col min="6" max="6" width="1" style="31" customWidth="1"/>
    <col min="7" max="7" width="22.5546875" style="31" bestFit="1" customWidth="1"/>
    <col min="8" max="8" width="25.5546875" style="31" bestFit="1" customWidth="1"/>
    <col min="9" max="9" width="22.5546875" style="31" bestFit="1" customWidth="1"/>
    <col min="10" max="14" width="14.33203125" style="31" hidden="1" customWidth="1"/>
    <col min="15" max="15" width="16.33203125" style="31" hidden="1" customWidth="1"/>
    <col min="16" max="16" width="11.44140625" style="31" hidden="1" customWidth="1"/>
    <col min="17" max="18" width="15.6640625" style="31" hidden="1" customWidth="1"/>
    <col min="19" max="19" width="21" style="31" hidden="1" customWidth="1"/>
    <col min="20" max="20" width="25.44140625" style="31" hidden="1" customWidth="1"/>
    <col min="21" max="21" width="13.33203125" style="31" hidden="1" customWidth="1"/>
    <col min="22" max="22" width="19" style="31" hidden="1" customWidth="1"/>
    <col min="23" max="23" width="24.33203125" style="31" hidden="1" customWidth="1"/>
    <col min="24" max="24" width="21.88671875" style="31" hidden="1" customWidth="1"/>
    <col min="25" max="25" width="8.88671875" style="31" hidden="1" customWidth="1"/>
    <col min="26" max="26" width="15.88671875" style="31" hidden="1" customWidth="1"/>
    <col min="27" max="27" width="13" style="31" hidden="1" customWidth="1"/>
    <col min="28" max="28" width="13.88671875" style="31" hidden="1" customWidth="1"/>
    <col min="29" max="29" width="11.109375" style="31" hidden="1" customWidth="1"/>
    <col min="30" max="30" width="9.33203125" style="31" hidden="1" customWidth="1"/>
    <col min="31" max="31" width="4.88671875" style="31" hidden="1" customWidth="1"/>
    <col min="32" max="32" width="5" style="31" hidden="1" customWidth="1"/>
    <col min="33" max="33" width="9.109375" style="31"/>
    <col min="34" max="34" width="19.5546875" style="31" bestFit="1" customWidth="1"/>
    <col min="35" max="35" width="17.6640625" style="31" bestFit="1" customWidth="1"/>
    <col min="36" max="36" width="15.44140625" style="31" bestFit="1" customWidth="1"/>
    <col min="37" max="37" width="9.109375" style="31"/>
    <col min="38" max="38" width="9.6640625" style="31" bestFit="1" customWidth="1"/>
    <col min="39" max="253" width="9.109375" style="31"/>
    <col min="254" max="254" width="16.33203125" style="31" customWidth="1"/>
    <col min="255" max="255" width="18.6640625" style="31" customWidth="1"/>
    <col min="256" max="256" width="20" style="31" customWidth="1"/>
    <col min="257" max="257" width="87.5546875" style="31" customWidth="1"/>
    <col min="258" max="258" width="10.33203125" style="31" customWidth="1"/>
    <col min="259" max="259" width="1" style="31" customWidth="1"/>
    <col min="260" max="260" width="18.5546875" style="31" bestFit="1" customWidth="1"/>
    <col min="261" max="261" width="18.6640625" style="31" bestFit="1" customWidth="1"/>
    <col min="262" max="262" width="19.109375" style="31" bestFit="1" customWidth="1"/>
    <col min="263" max="263" width="18.5546875" style="31" bestFit="1" customWidth="1"/>
    <col min="264" max="264" width="18.88671875" style="31" customWidth="1"/>
    <col min="265" max="265" width="19.6640625" style="31" bestFit="1" customWidth="1"/>
    <col min="266" max="288" width="0" style="31" hidden="1" customWidth="1"/>
    <col min="289" max="289" width="9.109375" style="31"/>
    <col min="290" max="290" width="19.5546875" style="31" bestFit="1" customWidth="1"/>
    <col min="291" max="291" width="17.6640625" style="31" bestFit="1" customWidth="1"/>
    <col min="292" max="292" width="15.44140625" style="31" bestFit="1" customWidth="1"/>
    <col min="293" max="293" width="9.109375" style="31"/>
    <col min="294" max="294" width="9.6640625" style="31" bestFit="1" customWidth="1"/>
    <col min="295" max="509" width="9.109375" style="31"/>
    <col min="510" max="510" width="16.33203125" style="31" customWidth="1"/>
    <col min="511" max="511" width="18.6640625" style="31" customWidth="1"/>
    <col min="512" max="512" width="20" style="31" customWidth="1"/>
    <col min="513" max="513" width="87.5546875" style="31" customWidth="1"/>
    <col min="514" max="514" width="10.33203125" style="31" customWidth="1"/>
    <col min="515" max="515" width="1" style="31" customWidth="1"/>
    <col min="516" max="516" width="18.5546875" style="31" bestFit="1" customWidth="1"/>
    <col min="517" max="517" width="18.6640625" style="31" bestFit="1" customWidth="1"/>
    <col min="518" max="518" width="19.109375" style="31" bestFit="1" customWidth="1"/>
    <col min="519" max="519" width="18.5546875" style="31" bestFit="1" customWidth="1"/>
    <col min="520" max="520" width="18.88671875" style="31" customWidth="1"/>
    <col min="521" max="521" width="19.6640625" style="31" bestFit="1" customWidth="1"/>
    <col min="522" max="544" width="0" style="31" hidden="1" customWidth="1"/>
    <col min="545" max="545" width="9.109375" style="31"/>
    <col min="546" max="546" width="19.5546875" style="31" bestFit="1" customWidth="1"/>
    <col min="547" max="547" width="17.6640625" style="31" bestFit="1" customWidth="1"/>
    <col min="548" max="548" width="15.44140625" style="31" bestFit="1" customWidth="1"/>
    <col min="549" max="549" width="9.109375" style="31"/>
    <col min="550" max="550" width="9.6640625" style="31" bestFit="1" customWidth="1"/>
    <col min="551" max="765" width="9.109375" style="31"/>
    <col min="766" max="766" width="16.33203125" style="31" customWidth="1"/>
    <col min="767" max="767" width="18.6640625" style="31" customWidth="1"/>
    <col min="768" max="768" width="20" style="31" customWidth="1"/>
    <col min="769" max="769" width="87.5546875" style="31" customWidth="1"/>
    <col min="770" max="770" width="10.33203125" style="31" customWidth="1"/>
    <col min="771" max="771" width="1" style="31" customWidth="1"/>
    <col min="772" max="772" width="18.5546875" style="31" bestFit="1" customWidth="1"/>
    <col min="773" max="773" width="18.6640625" style="31" bestFit="1" customWidth="1"/>
    <col min="774" max="774" width="19.109375" style="31" bestFit="1" customWidth="1"/>
    <col min="775" max="775" width="18.5546875" style="31" bestFit="1" customWidth="1"/>
    <col min="776" max="776" width="18.88671875" style="31" customWidth="1"/>
    <col min="777" max="777" width="19.6640625" style="31" bestFit="1" customWidth="1"/>
    <col min="778" max="800" width="0" style="31" hidden="1" customWidth="1"/>
    <col min="801" max="801" width="9.109375" style="31"/>
    <col min="802" max="802" width="19.5546875" style="31" bestFit="1" customWidth="1"/>
    <col min="803" max="803" width="17.6640625" style="31" bestFit="1" customWidth="1"/>
    <col min="804" max="804" width="15.44140625" style="31" bestFit="1" customWidth="1"/>
    <col min="805" max="805" width="9.109375" style="31"/>
    <col min="806" max="806" width="9.6640625" style="31" bestFit="1" customWidth="1"/>
    <col min="807" max="1021" width="9.109375" style="31"/>
    <col min="1022" max="1022" width="16.33203125" style="31" customWidth="1"/>
    <col min="1023" max="1023" width="18.6640625" style="31" customWidth="1"/>
    <col min="1024" max="1024" width="20" style="31" customWidth="1"/>
    <col min="1025" max="1025" width="87.5546875" style="31" customWidth="1"/>
    <col min="1026" max="1026" width="10.33203125" style="31" customWidth="1"/>
    <col min="1027" max="1027" width="1" style="31" customWidth="1"/>
    <col min="1028" max="1028" width="18.5546875" style="31" bestFit="1" customWidth="1"/>
    <col min="1029" max="1029" width="18.6640625" style="31" bestFit="1" customWidth="1"/>
    <col min="1030" max="1030" width="19.109375" style="31" bestFit="1" customWidth="1"/>
    <col min="1031" max="1031" width="18.5546875" style="31" bestFit="1" customWidth="1"/>
    <col min="1032" max="1032" width="18.88671875" style="31" customWidth="1"/>
    <col min="1033" max="1033" width="19.6640625" style="31" bestFit="1" customWidth="1"/>
    <col min="1034" max="1056" width="0" style="31" hidden="1" customWidth="1"/>
    <col min="1057" max="1057" width="9.109375" style="31"/>
    <col min="1058" max="1058" width="19.5546875" style="31" bestFit="1" customWidth="1"/>
    <col min="1059" max="1059" width="17.6640625" style="31" bestFit="1" customWidth="1"/>
    <col min="1060" max="1060" width="15.44140625" style="31" bestFit="1" customWidth="1"/>
    <col min="1061" max="1061" width="9.109375" style="31"/>
    <col min="1062" max="1062" width="9.6640625" style="31" bestFit="1" customWidth="1"/>
    <col min="1063" max="1277" width="9.109375" style="31"/>
    <col min="1278" max="1278" width="16.33203125" style="31" customWidth="1"/>
    <col min="1279" max="1279" width="18.6640625" style="31" customWidth="1"/>
    <col min="1280" max="1280" width="20" style="31" customWidth="1"/>
    <col min="1281" max="1281" width="87.5546875" style="31" customWidth="1"/>
    <col min="1282" max="1282" width="10.33203125" style="31" customWidth="1"/>
    <col min="1283" max="1283" width="1" style="31" customWidth="1"/>
    <col min="1284" max="1284" width="18.5546875" style="31" bestFit="1" customWidth="1"/>
    <col min="1285" max="1285" width="18.6640625" style="31" bestFit="1" customWidth="1"/>
    <col min="1286" max="1286" width="19.109375" style="31" bestFit="1" customWidth="1"/>
    <col min="1287" max="1287" width="18.5546875" style="31" bestFit="1" customWidth="1"/>
    <col min="1288" max="1288" width="18.88671875" style="31" customWidth="1"/>
    <col min="1289" max="1289" width="19.6640625" style="31" bestFit="1" customWidth="1"/>
    <col min="1290" max="1312" width="0" style="31" hidden="1" customWidth="1"/>
    <col min="1313" max="1313" width="9.109375" style="31"/>
    <col min="1314" max="1314" width="19.5546875" style="31" bestFit="1" customWidth="1"/>
    <col min="1315" max="1315" width="17.6640625" style="31" bestFit="1" customWidth="1"/>
    <col min="1316" max="1316" width="15.44140625" style="31" bestFit="1" customWidth="1"/>
    <col min="1317" max="1317" width="9.109375" style="31"/>
    <col min="1318" max="1318" width="9.6640625" style="31" bestFit="1" customWidth="1"/>
    <col min="1319" max="1533" width="9.109375" style="31"/>
    <col min="1534" max="1534" width="16.33203125" style="31" customWidth="1"/>
    <col min="1535" max="1535" width="18.6640625" style="31" customWidth="1"/>
    <col min="1536" max="1536" width="20" style="31" customWidth="1"/>
    <col min="1537" max="1537" width="87.5546875" style="31" customWidth="1"/>
    <col min="1538" max="1538" width="10.33203125" style="31" customWidth="1"/>
    <col min="1539" max="1539" width="1" style="31" customWidth="1"/>
    <col min="1540" max="1540" width="18.5546875" style="31" bestFit="1" customWidth="1"/>
    <col min="1541" max="1541" width="18.6640625" style="31" bestFit="1" customWidth="1"/>
    <col min="1542" max="1542" width="19.109375" style="31" bestFit="1" customWidth="1"/>
    <col min="1543" max="1543" width="18.5546875" style="31" bestFit="1" customWidth="1"/>
    <col min="1544" max="1544" width="18.88671875" style="31" customWidth="1"/>
    <col min="1545" max="1545" width="19.6640625" style="31" bestFit="1" customWidth="1"/>
    <col min="1546" max="1568" width="0" style="31" hidden="1" customWidth="1"/>
    <col min="1569" max="1569" width="9.109375" style="31"/>
    <col min="1570" max="1570" width="19.5546875" style="31" bestFit="1" customWidth="1"/>
    <col min="1571" max="1571" width="17.6640625" style="31" bestFit="1" customWidth="1"/>
    <col min="1572" max="1572" width="15.44140625" style="31" bestFit="1" customWidth="1"/>
    <col min="1573" max="1573" width="9.109375" style="31"/>
    <col min="1574" max="1574" width="9.6640625" style="31" bestFit="1" customWidth="1"/>
    <col min="1575" max="1789" width="9.109375" style="31"/>
    <col min="1790" max="1790" width="16.33203125" style="31" customWidth="1"/>
    <col min="1791" max="1791" width="18.6640625" style="31" customWidth="1"/>
    <col min="1792" max="1792" width="20" style="31" customWidth="1"/>
    <col min="1793" max="1793" width="87.5546875" style="31" customWidth="1"/>
    <col min="1794" max="1794" width="10.33203125" style="31" customWidth="1"/>
    <col min="1795" max="1795" width="1" style="31" customWidth="1"/>
    <col min="1796" max="1796" width="18.5546875" style="31" bestFit="1" customWidth="1"/>
    <col min="1797" max="1797" width="18.6640625" style="31" bestFit="1" customWidth="1"/>
    <col min="1798" max="1798" width="19.109375" style="31" bestFit="1" customWidth="1"/>
    <col min="1799" max="1799" width="18.5546875" style="31" bestFit="1" customWidth="1"/>
    <col min="1800" max="1800" width="18.88671875" style="31" customWidth="1"/>
    <col min="1801" max="1801" width="19.6640625" style="31" bestFit="1" customWidth="1"/>
    <col min="1802" max="1824" width="0" style="31" hidden="1" customWidth="1"/>
    <col min="1825" max="1825" width="9.109375" style="31"/>
    <col min="1826" max="1826" width="19.5546875" style="31" bestFit="1" customWidth="1"/>
    <col min="1827" max="1827" width="17.6640625" style="31" bestFit="1" customWidth="1"/>
    <col min="1828" max="1828" width="15.44140625" style="31" bestFit="1" customWidth="1"/>
    <col min="1829" max="1829" width="9.109375" style="31"/>
    <col min="1830" max="1830" width="9.6640625" style="31" bestFit="1" customWidth="1"/>
    <col min="1831" max="2045" width="9.109375" style="31"/>
    <col min="2046" max="2046" width="16.33203125" style="31" customWidth="1"/>
    <col min="2047" max="2047" width="18.6640625" style="31" customWidth="1"/>
    <col min="2048" max="2048" width="20" style="31" customWidth="1"/>
    <col min="2049" max="2049" width="87.5546875" style="31" customWidth="1"/>
    <col min="2050" max="2050" width="10.33203125" style="31" customWidth="1"/>
    <col min="2051" max="2051" width="1" style="31" customWidth="1"/>
    <col min="2052" max="2052" width="18.5546875" style="31" bestFit="1" customWidth="1"/>
    <col min="2053" max="2053" width="18.6640625" style="31" bestFit="1" customWidth="1"/>
    <col min="2054" max="2054" width="19.109375" style="31" bestFit="1" customWidth="1"/>
    <col min="2055" max="2055" width="18.5546875" style="31" bestFit="1" customWidth="1"/>
    <col min="2056" max="2056" width="18.88671875" style="31" customWidth="1"/>
    <col min="2057" max="2057" width="19.6640625" style="31" bestFit="1" customWidth="1"/>
    <col min="2058" max="2080" width="0" style="31" hidden="1" customWidth="1"/>
    <col min="2081" max="2081" width="9.109375" style="31"/>
    <col min="2082" max="2082" width="19.5546875" style="31" bestFit="1" customWidth="1"/>
    <col min="2083" max="2083" width="17.6640625" style="31" bestFit="1" customWidth="1"/>
    <col min="2084" max="2084" width="15.44140625" style="31" bestFit="1" customWidth="1"/>
    <col min="2085" max="2085" width="9.109375" style="31"/>
    <col min="2086" max="2086" width="9.6640625" style="31" bestFit="1" customWidth="1"/>
    <col min="2087" max="2301" width="9.109375" style="31"/>
    <col min="2302" max="2302" width="16.33203125" style="31" customWidth="1"/>
    <col min="2303" max="2303" width="18.6640625" style="31" customWidth="1"/>
    <col min="2304" max="2304" width="20" style="31" customWidth="1"/>
    <col min="2305" max="2305" width="87.5546875" style="31" customWidth="1"/>
    <col min="2306" max="2306" width="10.33203125" style="31" customWidth="1"/>
    <col min="2307" max="2307" width="1" style="31" customWidth="1"/>
    <col min="2308" max="2308" width="18.5546875" style="31" bestFit="1" customWidth="1"/>
    <col min="2309" max="2309" width="18.6640625" style="31" bestFit="1" customWidth="1"/>
    <col min="2310" max="2310" width="19.109375" style="31" bestFit="1" customWidth="1"/>
    <col min="2311" max="2311" width="18.5546875" style="31" bestFit="1" customWidth="1"/>
    <col min="2312" max="2312" width="18.88671875" style="31" customWidth="1"/>
    <col min="2313" max="2313" width="19.6640625" style="31" bestFit="1" customWidth="1"/>
    <col min="2314" max="2336" width="0" style="31" hidden="1" customWidth="1"/>
    <col min="2337" max="2337" width="9.109375" style="31"/>
    <col min="2338" max="2338" width="19.5546875" style="31" bestFit="1" customWidth="1"/>
    <col min="2339" max="2339" width="17.6640625" style="31" bestFit="1" customWidth="1"/>
    <col min="2340" max="2340" width="15.44140625" style="31" bestFit="1" customWidth="1"/>
    <col min="2341" max="2341" width="9.109375" style="31"/>
    <col min="2342" max="2342" width="9.6640625" style="31" bestFit="1" customWidth="1"/>
    <col min="2343" max="2557" width="9.109375" style="31"/>
    <col min="2558" max="2558" width="16.33203125" style="31" customWidth="1"/>
    <col min="2559" max="2559" width="18.6640625" style="31" customWidth="1"/>
    <col min="2560" max="2560" width="20" style="31" customWidth="1"/>
    <col min="2561" max="2561" width="87.5546875" style="31" customWidth="1"/>
    <col min="2562" max="2562" width="10.33203125" style="31" customWidth="1"/>
    <col min="2563" max="2563" width="1" style="31" customWidth="1"/>
    <col min="2564" max="2564" width="18.5546875" style="31" bestFit="1" customWidth="1"/>
    <col min="2565" max="2565" width="18.6640625" style="31" bestFit="1" customWidth="1"/>
    <col min="2566" max="2566" width="19.109375" style="31" bestFit="1" customWidth="1"/>
    <col min="2567" max="2567" width="18.5546875" style="31" bestFit="1" customWidth="1"/>
    <col min="2568" max="2568" width="18.88671875" style="31" customWidth="1"/>
    <col min="2569" max="2569" width="19.6640625" style="31" bestFit="1" customWidth="1"/>
    <col min="2570" max="2592" width="0" style="31" hidden="1" customWidth="1"/>
    <col min="2593" max="2593" width="9.109375" style="31"/>
    <col min="2594" max="2594" width="19.5546875" style="31" bestFit="1" customWidth="1"/>
    <col min="2595" max="2595" width="17.6640625" style="31" bestFit="1" customWidth="1"/>
    <col min="2596" max="2596" width="15.44140625" style="31" bestFit="1" customWidth="1"/>
    <col min="2597" max="2597" width="9.109375" style="31"/>
    <col min="2598" max="2598" width="9.6640625" style="31" bestFit="1" customWidth="1"/>
    <col min="2599" max="2813" width="9.109375" style="31"/>
    <col min="2814" max="2814" width="16.33203125" style="31" customWidth="1"/>
    <col min="2815" max="2815" width="18.6640625" style="31" customWidth="1"/>
    <col min="2816" max="2816" width="20" style="31" customWidth="1"/>
    <col min="2817" max="2817" width="87.5546875" style="31" customWidth="1"/>
    <col min="2818" max="2818" width="10.33203125" style="31" customWidth="1"/>
    <col min="2819" max="2819" width="1" style="31" customWidth="1"/>
    <col min="2820" max="2820" width="18.5546875" style="31" bestFit="1" customWidth="1"/>
    <col min="2821" max="2821" width="18.6640625" style="31" bestFit="1" customWidth="1"/>
    <col min="2822" max="2822" width="19.109375" style="31" bestFit="1" customWidth="1"/>
    <col min="2823" max="2823" width="18.5546875" style="31" bestFit="1" customWidth="1"/>
    <col min="2824" max="2824" width="18.88671875" style="31" customWidth="1"/>
    <col min="2825" max="2825" width="19.6640625" style="31" bestFit="1" customWidth="1"/>
    <col min="2826" max="2848" width="0" style="31" hidden="1" customWidth="1"/>
    <col min="2849" max="2849" width="9.109375" style="31"/>
    <col min="2850" max="2850" width="19.5546875" style="31" bestFit="1" customWidth="1"/>
    <col min="2851" max="2851" width="17.6640625" style="31" bestFit="1" customWidth="1"/>
    <col min="2852" max="2852" width="15.44140625" style="31" bestFit="1" customWidth="1"/>
    <col min="2853" max="2853" width="9.109375" style="31"/>
    <col min="2854" max="2854" width="9.6640625" style="31" bestFit="1" customWidth="1"/>
    <col min="2855" max="3069" width="9.109375" style="31"/>
    <col min="3070" max="3070" width="16.33203125" style="31" customWidth="1"/>
    <col min="3071" max="3071" width="18.6640625" style="31" customWidth="1"/>
    <col min="3072" max="3072" width="20" style="31" customWidth="1"/>
    <col min="3073" max="3073" width="87.5546875" style="31" customWidth="1"/>
    <col min="3074" max="3074" width="10.33203125" style="31" customWidth="1"/>
    <col min="3075" max="3075" width="1" style="31" customWidth="1"/>
    <col min="3076" max="3076" width="18.5546875" style="31" bestFit="1" customWidth="1"/>
    <col min="3077" max="3077" width="18.6640625" style="31" bestFit="1" customWidth="1"/>
    <col min="3078" max="3078" width="19.109375" style="31" bestFit="1" customWidth="1"/>
    <col min="3079" max="3079" width="18.5546875" style="31" bestFit="1" customWidth="1"/>
    <col min="3080" max="3080" width="18.88671875" style="31" customWidth="1"/>
    <col min="3081" max="3081" width="19.6640625" style="31" bestFit="1" customWidth="1"/>
    <col min="3082" max="3104" width="0" style="31" hidden="1" customWidth="1"/>
    <col min="3105" max="3105" width="9.109375" style="31"/>
    <col min="3106" max="3106" width="19.5546875" style="31" bestFit="1" customWidth="1"/>
    <col min="3107" max="3107" width="17.6640625" style="31" bestFit="1" customWidth="1"/>
    <col min="3108" max="3108" width="15.44140625" style="31" bestFit="1" customWidth="1"/>
    <col min="3109" max="3109" width="9.109375" style="31"/>
    <col min="3110" max="3110" width="9.6640625" style="31" bestFit="1" customWidth="1"/>
    <col min="3111" max="3325" width="9.109375" style="31"/>
    <col min="3326" max="3326" width="16.33203125" style="31" customWidth="1"/>
    <col min="3327" max="3327" width="18.6640625" style="31" customWidth="1"/>
    <col min="3328" max="3328" width="20" style="31" customWidth="1"/>
    <col min="3329" max="3329" width="87.5546875" style="31" customWidth="1"/>
    <col min="3330" max="3330" width="10.33203125" style="31" customWidth="1"/>
    <col min="3331" max="3331" width="1" style="31" customWidth="1"/>
    <col min="3332" max="3332" width="18.5546875" style="31" bestFit="1" customWidth="1"/>
    <col min="3333" max="3333" width="18.6640625" style="31" bestFit="1" customWidth="1"/>
    <col min="3334" max="3334" width="19.109375" style="31" bestFit="1" customWidth="1"/>
    <col min="3335" max="3335" width="18.5546875" style="31" bestFit="1" customWidth="1"/>
    <col min="3336" max="3336" width="18.88671875" style="31" customWidth="1"/>
    <col min="3337" max="3337" width="19.6640625" style="31" bestFit="1" customWidth="1"/>
    <col min="3338" max="3360" width="0" style="31" hidden="1" customWidth="1"/>
    <col min="3361" max="3361" width="9.109375" style="31"/>
    <col min="3362" max="3362" width="19.5546875" style="31" bestFit="1" customWidth="1"/>
    <col min="3363" max="3363" width="17.6640625" style="31" bestFit="1" customWidth="1"/>
    <col min="3364" max="3364" width="15.44140625" style="31" bestFit="1" customWidth="1"/>
    <col min="3365" max="3365" width="9.109375" style="31"/>
    <col min="3366" max="3366" width="9.6640625" style="31" bestFit="1" customWidth="1"/>
    <col min="3367" max="3581" width="9.109375" style="31"/>
    <col min="3582" max="3582" width="16.33203125" style="31" customWidth="1"/>
    <col min="3583" max="3583" width="18.6640625" style="31" customWidth="1"/>
    <col min="3584" max="3584" width="20" style="31" customWidth="1"/>
    <col min="3585" max="3585" width="87.5546875" style="31" customWidth="1"/>
    <col min="3586" max="3586" width="10.33203125" style="31" customWidth="1"/>
    <col min="3587" max="3587" width="1" style="31" customWidth="1"/>
    <col min="3588" max="3588" width="18.5546875" style="31" bestFit="1" customWidth="1"/>
    <col min="3589" max="3589" width="18.6640625" style="31" bestFit="1" customWidth="1"/>
    <col min="3590" max="3590" width="19.109375" style="31" bestFit="1" customWidth="1"/>
    <col min="3591" max="3591" width="18.5546875" style="31" bestFit="1" customWidth="1"/>
    <col min="3592" max="3592" width="18.88671875" style="31" customWidth="1"/>
    <col min="3593" max="3593" width="19.6640625" style="31" bestFit="1" customWidth="1"/>
    <col min="3594" max="3616" width="0" style="31" hidden="1" customWidth="1"/>
    <col min="3617" max="3617" width="9.109375" style="31"/>
    <col min="3618" max="3618" width="19.5546875" style="31" bestFit="1" customWidth="1"/>
    <col min="3619" max="3619" width="17.6640625" style="31" bestFit="1" customWidth="1"/>
    <col min="3620" max="3620" width="15.44140625" style="31" bestFit="1" customWidth="1"/>
    <col min="3621" max="3621" width="9.109375" style="31"/>
    <col min="3622" max="3622" width="9.6640625" style="31" bestFit="1" customWidth="1"/>
    <col min="3623" max="3837" width="9.109375" style="31"/>
    <col min="3838" max="3838" width="16.33203125" style="31" customWidth="1"/>
    <col min="3839" max="3839" width="18.6640625" style="31" customWidth="1"/>
    <col min="3840" max="3840" width="20" style="31" customWidth="1"/>
    <col min="3841" max="3841" width="87.5546875" style="31" customWidth="1"/>
    <col min="3842" max="3842" width="10.33203125" style="31" customWidth="1"/>
    <col min="3843" max="3843" width="1" style="31" customWidth="1"/>
    <col min="3844" max="3844" width="18.5546875" style="31" bestFit="1" customWidth="1"/>
    <col min="3845" max="3845" width="18.6640625" style="31" bestFit="1" customWidth="1"/>
    <col min="3846" max="3846" width="19.109375" style="31" bestFit="1" customWidth="1"/>
    <col min="3847" max="3847" width="18.5546875" style="31" bestFit="1" customWidth="1"/>
    <col min="3848" max="3848" width="18.88671875" style="31" customWidth="1"/>
    <col min="3849" max="3849" width="19.6640625" style="31" bestFit="1" customWidth="1"/>
    <col min="3850" max="3872" width="0" style="31" hidden="1" customWidth="1"/>
    <col min="3873" max="3873" width="9.109375" style="31"/>
    <col min="3874" max="3874" width="19.5546875" style="31" bestFit="1" customWidth="1"/>
    <col min="3875" max="3875" width="17.6640625" style="31" bestFit="1" customWidth="1"/>
    <col min="3876" max="3876" width="15.44140625" style="31" bestFit="1" customWidth="1"/>
    <col min="3877" max="3877" width="9.109375" style="31"/>
    <col min="3878" max="3878" width="9.6640625" style="31" bestFit="1" customWidth="1"/>
    <col min="3879" max="4093" width="9.109375" style="31"/>
    <col min="4094" max="4094" width="16.33203125" style="31" customWidth="1"/>
    <col min="4095" max="4095" width="18.6640625" style="31" customWidth="1"/>
    <col min="4096" max="4096" width="20" style="31" customWidth="1"/>
    <col min="4097" max="4097" width="87.5546875" style="31" customWidth="1"/>
    <col min="4098" max="4098" width="10.33203125" style="31" customWidth="1"/>
    <col min="4099" max="4099" width="1" style="31" customWidth="1"/>
    <col min="4100" max="4100" width="18.5546875" style="31" bestFit="1" customWidth="1"/>
    <col min="4101" max="4101" width="18.6640625" style="31" bestFit="1" customWidth="1"/>
    <col min="4102" max="4102" width="19.109375" style="31" bestFit="1" customWidth="1"/>
    <col min="4103" max="4103" width="18.5546875" style="31" bestFit="1" customWidth="1"/>
    <col min="4104" max="4104" width="18.88671875" style="31" customWidth="1"/>
    <col min="4105" max="4105" width="19.6640625" style="31" bestFit="1" customWidth="1"/>
    <col min="4106" max="4128" width="0" style="31" hidden="1" customWidth="1"/>
    <col min="4129" max="4129" width="9.109375" style="31"/>
    <col min="4130" max="4130" width="19.5546875" style="31" bestFit="1" customWidth="1"/>
    <col min="4131" max="4131" width="17.6640625" style="31" bestFit="1" customWidth="1"/>
    <col min="4132" max="4132" width="15.44140625" style="31" bestFit="1" customWidth="1"/>
    <col min="4133" max="4133" width="9.109375" style="31"/>
    <col min="4134" max="4134" width="9.6640625" style="31" bestFit="1" customWidth="1"/>
    <col min="4135" max="4349" width="9.109375" style="31"/>
    <col min="4350" max="4350" width="16.33203125" style="31" customWidth="1"/>
    <col min="4351" max="4351" width="18.6640625" style="31" customWidth="1"/>
    <col min="4352" max="4352" width="20" style="31" customWidth="1"/>
    <col min="4353" max="4353" width="87.5546875" style="31" customWidth="1"/>
    <col min="4354" max="4354" width="10.33203125" style="31" customWidth="1"/>
    <col min="4355" max="4355" width="1" style="31" customWidth="1"/>
    <col min="4356" max="4356" width="18.5546875" style="31" bestFit="1" customWidth="1"/>
    <col min="4357" max="4357" width="18.6640625" style="31" bestFit="1" customWidth="1"/>
    <col min="4358" max="4358" width="19.109375" style="31" bestFit="1" customWidth="1"/>
    <col min="4359" max="4359" width="18.5546875" style="31" bestFit="1" customWidth="1"/>
    <col min="4360" max="4360" width="18.88671875" style="31" customWidth="1"/>
    <col min="4361" max="4361" width="19.6640625" style="31" bestFit="1" customWidth="1"/>
    <col min="4362" max="4384" width="0" style="31" hidden="1" customWidth="1"/>
    <col min="4385" max="4385" width="9.109375" style="31"/>
    <col min="4386" max="4386" width="19.5546875" style="31" bestFit="1" customWidth="1"/>
    <col min="4387" max="4387" width="17.6640625" style="31" bestFit="1" customWidth="1"/>
    <col min="4388" max="4388" width="15.44140625" style="31" bestFit="1" customWidth="1"/>
    <col min="4389" max="4389" width="9.109375" style="31"/>
    <col min="4390" max="4390" width="9.6640625" style="31" bestFit="1" customWidth="1"/>
    <col min="4391" max="4605" width="9.109375" style="31"/>
    <col min="4606" max="4606" width="16.33203125" style="31" customWidth="1"/>
    <col min="4607" max="4607" width="18.6640625" style="31" customWidth="1"/>
    <col min="4608" max="4608" width="20" style="31" customWidth="1"/>
    <col min="4609" max="4609" width="87.5546875" style="31" customWidth="1"/>
    <col min="4610" max="4610" width="10.33203125" style="31" customWidth="1"/>
    <col min="4611" max="4611" width="1" style="31" customWidth="1"/>
    <col min="4612" max="4612" width="18.5546875" style="31" bestFit="1" customWidth="1"/>
    <col min="4613" max="4613" width="18.6640625" style="31" bestFit="1" customWidth="1"/>
    <col min="4614" max="4614" width="19.109375" style="31" bestFit="1" customWidth="1"/>
    <col min="4615" max="4615" width="18.5546875" style="31" bestFit="1" customWidth="1"/>
    <col min="4616" max="4616" width="18.88671875" style="31" customWidth="1"/>
    <col min="4617" max="4617" width="19.6640625" style="31" bestFit="1" customWidth="1"/>
    <col min="4618" max="4640" width="0" style="31" hidden="1" customWidth="1"/>
    <col min="4641" max="4641" width="9.109375" style="31"/>
    <col min="4642" max="4642" width="19.5546875" style="31" bestFit="1" customWidth="1"/>
    <col min="4643" max="4643" width="17.6640625" style="31" bestFit="1" customWidth="1"/>
    <col min="4644" max="4644" width="15.44140625" style="31" bestFit="1" customWidth="1"/>
    <col min="4645" max="4645" width="9.109375" style="31"/>
    <col min="4646" max="4646" width="9.6640625" style="31" bestFit="1" customWidth="1"/>
    <col min="4647" max="4861" width="9.109375" style="31"/>
    <col min="4862" max="4862" width="16.33203125" style="31" customWidth="1"/>
    <col min="4863" max="4863" width="18.6640625" style="31" customWidth="1"/>
    <col min="4864" max="4864" width="20" style="31" customWidth="1"/>
    <col min="4865" max="4865" width="87.5546875" style="31" customWidth="1"/>
    <col min="4866" max="4866" width="10.33203125" style="31" customWidth="1"/>
    <col min="4867" max="4867" width="1" style="31" customWidth="1"/>
    <col min="4868" max="4868" width="18.5546875" style="31" bestFit="1" customWidth="1"/>
    <col min="4869" max="4869" width="18.6640625" style="31" bestFit="1" customWidth="1"/>
    <col min="4870" max="4870" width="19.109375" style="31" bestFit="1" customWidth="1"/>
    <col min="4871" max="4871" width="18.5546875" style="31" bestFit="1" customWidth="1"/>
    <col min="4872" max="4872" width="18.88671875" style="31" customWidth="1"/>
    <col min="4873" max="4873" width="19.6640625" style="31" bestFit="1" customWidth="1"/>
    <col min="4874" max="4896" width="0" style="31" hidden="1" customWidth="1"/>
    <col min="4897" max="4897" width="9.109375" style="31"/>
    <col min="4898" max="4898" width="19.5546875" style="31" bestFit="1" customWidth="1"/>
    <col min="4899" max="4899" width="17.6640625" style="31" bestFit="1" customWidth="1"/>
    <col min="4900" max="4900" width="15.44140625" style="31" bestFit="1" customWidth="1"/>
    <col min="4901" max="4901" width="9.109375" style="31"/>
    <col min="4902" max="4902" width="9.6640625" style="31" bestFit="1" customWidth="1"/>
    <col min="4903" max="5117" width="9.109375" style="31"/>
    <col min="5118" max="5118" width="16.33203125" style="31" customWidth="1"/>
    <col min="5119" max="5119" width="18.6640625" style="31" customWidth="1"/>
    <col min="5120" max="5120" width="20" style="31" customWidth="1"/>
    <col min="5121" max="5121" width="87.5546875" style="31" customWidth="1"/>
    <col min="5122" max="5122" width="10.33203125" style="31" customWidth="1"/>
    <col min="5123" max="5123" width="1" style="31" customWidth="1"/>
    <col min="5124" max="5124" width="18.5546875" style="31" bestFit="1" customWidth="1"/>
    <col min="5125" max="5125" width="18.6640625" style="31" bestFit="1" customWidth="1"/>
    <col min="5126" max="5126" width="19.109375" style="31" bestFit="1" customWidth="1"/>
    <col min="5127" max="5127" width="18.5546875" style="31" bestFit="1" customWidth="1"/>
    <col min="5128" max="5128" width="18.88671875" style="31" customWidth="1"/>
    <col min="5129" max="5129" width="19.6640625" style="31" bestFit="1" customWidth="1"/>
    <col min="5130" max="5152" width="0" style="31" hidden="1" customWidth="1"/>
    <col min="5153" max="5153" width="9.109375" style="31"/>
    <col min="5154" max="5154" width="19.5546875" style="31" bestFit="1" customWidth="1"/>
    <col min="5155" max="5155" width="17.6640625" style="31" bestFit="1" customWidth="1"/>
    <col min="5156" max="5156" width="15.44140625" style="31" bestFit="1" customWidth="1"/>
    <col min="5157" max="5157" width="9.109375" style="31"/>
    <col min="5158" max="5158" width="9.6640625" style="31" bestFit="1" customWidth="1"/>
    <col min="5159" max="5373" width="9.109375" style="31"/>
    <col min="5374" max="5374" width="16.33203125" style="31" customWidth="1"/>
    <col min="5375" max="5375" width="18.6640625" style="31" customWidth="1"/>
    <col min="5376" max="5376" width="20" style="31" customWidth="1"/>
    <col min="5377" max="5377" width="87.5546875" style="31" customWidth="1"/>
    <col min="5378" max="5378" width="10.33203125" style="31" customWidth="1"/>
    <col min="5379" max="5379" width="1" style="31" customWidth="1"/>
    <col min="5380" max="5380" width="18.5546875" style="31" bestFit="1" customWidth="1"/>
    <col min="5381" max="5381" width="18.6640625" style="31" bestFit="1" customWidth="1"/>
    <col min="5382" max="5382" width="19.109375" style="31" bestFit="1" customWidth="1"/>
    <col min="5383" max="5383" width="18.5546875" style="31" bestFit="1" customWidth="1"/>
    <col min="5384" max="5384" width="18.88671875" style="31" customWidth="1"/>
    <col min="5385" max="5385" width="19.6640625" style="31" bestFit="1" customWidth="1"/>
    <col min="5386" max="5408" width="0" style="31" hidden="1" customWidth="1"/>
    <col min="5409" max="5409" width="9.109375" style="31"/>
    <col min="5410" max="5410" width="19.5546875" style="31" bestFit="1" customWidth="1"/>
    <col min="5411" max="5411" width="17.6640625" style="31" bestFit="1" customWidth="1"/>
    <col min="5412" max="5412" width="15.44140625" style="31" bestFit="1" customWidth="1"/>
    <col min="5413" max="5413" width="9.109375" style="31"/>
    <col min="5414" max="5414" width="9.6640625" style="31" bestFit="1" customWidth="1"/>
    <col min="5415" max="5629" width="9.109375" style="31"/>
    <col min="5630" max="5630" width="16.33203125" style="31" customWidth="1"/>
    <col min="5631" max="5631" width="18.6640625" style="31" customWidth="1"/>
    <col min="5632" max="5632" width="20" style="31" customWidth="1"/>
    <col min="5633" max="5633" width="87.5546875" style="31" customWidth="1"/>
    <col min="5634" max="5634" width="10.33203125" style="31" customWidth="1"/>
    <col min="5635" max="5635" width="1" style="31" customWidth="1"/>
    <col min="5636" max="5636" width="18.5546875" style="31" bestFit="1" customWidth="1"/>
    <col min="5637" max="5637" width="18.6640625" style="31" bestFit="1" customWidth="1"/>
    <col min="5638" max="5638" width="19.109375" style="31" bestFit="1" customWidth="1"/>
    <col min="5639" max="5639" width="18.5546875" style="31" bestFit="1" customWidth="1"/>
    <col min="5640" max="5640" width="18.88671875" style="31" customWidth="1"/>
    <col min="5641" max="5641" width="19.6640625" style="31" bestFit="1" customWidth="1"/>
    <col min="5642" max="5664" width="0" style="31" hidden="1" customWidth="1"/>
    <col min="5665" max="5665" width="9.109375" style="31"/>
    <col min="5666" max="5666" width="19.5546875" style="31" bestFit="1" customWidth="1"/>
    <col min="5667" max="5667" width="17.6640625" style="31" bestFit="1" customWidth="1"/>
    <col min="5668" max="5668" width="15.44140625" style="31" bestFit="1" customWidth="1"/>
    <col min="5669" max="5669" width="9.109375" style="31"/>
    <col min="5670" max="5670" width="9.6640625" style="31" bestFit="1" customWidth="1"/>
    <col min="5671" max="5885" width="9.109375" style="31"/>
    <col min="5886" max="5886" width="16.33203125" style="31" customWidth="1"/>
    <col min="5887" max="5887" width="18.6640625" style="31" customWidth="1"/>
    <col min="5888" max="5888" width="20" style="31" customWidth="1"/>
    <col min="5889" max="5889" width="87.5546875" style="31" customWidth="1"/>
    <col min="5890" max="5890" width="10.33203125" style="31" customWidth="1"/>
    <col min="5891" max="5891" width="1" style="31" customWidth="1"/>
    <col min="5892" max="5892" width="18.5546875" style="31" bestFit="1" customWidth="1"/>
    <col min="5893" max="5893" width="18.6640625" style="31" bestFit="1" customWidth="1"/>
    <col min="5894" max="5894" width="19.109375" style="31" bestFit="1" customWidth="1"/>
    <col min="5895" max="5895" width="18.5546875" style="31" bestFit="1" customWidth="1"/>
    <col min="5896" max="5896" width="18.88671875" style="31" customWidth="1"/>
    <col min="5897" max="5897" width="19.6640625" style="31" bestFit="1" customWidth="1"/>
    <col min="5898" max="5920" width="0" style="31" hidden="1" customWidth="1"/>
    <col min="5921" max="5921" width="9.109375" style="31"/>
    <col min="5922" max="5922" width="19.5546875" style="31" bestFit="1" customWidth="1"/>
    <col min="5923" max="5923" width="17.6640625" style="31" bestFit="1" customWidth="1"/>
    <col min="5924" max="5924" width="15.44140625" style="31" bestFit="1" customWidth="1"/>
    <col min="5925" max="5925" width="9.109375" style="31"/>
    <col min="5926" max="5926" width="9.6640625" style="31" bestFit="1" customWidth="1"/>
    <col min="5927" max="6141" width="9.109375" style="31"/>
    <col min="6142" max="6142" width="16.33203125" style="31" customWidth="1"/>
    <col min="6143" max="6143" width="18.6640625" style="31" customWidth="1"/>
    <col min="6144" max="6144" width="20" style="31" customWidth="1"/>
    <col min="6145" max="6145" width="87.5546875" style="31" customWidth="1"/>
    <col min="6146" max="6146" width="10.33203125" style="31" customWidth="1"/>
    <col min="6147" max="6147" width="1" style="31" customWidth="1"/>
    <col min="6148" max="6148" width="18.5546875" style="31" bestFit="1" customWidth="1"/>
    <col min="6149" max="6149" width="18.6640625" style="31" bestFit="1" customWidth="1"/>
    <col min="6150" max="6150" width="19.109375" style="31" bestFit="1" customWidth="1"/>
    <col min="6151" max="6151" width="18.5546875" style="31" bestFit="1" customWidth="1"/>
    <col min="6152" max="6152" width="18.88671875" style="31" customWidth="1"/>
    <col min="6153" max="6153" width="19.6640625" style="31" bestFit="1" customWidth="1"/>
    <col min="6154" max="6176" width="0" style="31" hidden="1" customWidth="1"/>
    <col min="6177" max="6177" width="9.109375" style="31"/>
    <col min="6178" max="6178" width="19.5546875" style="31" bestFit="1" customWidth="1"/>
    <col min="6179" max="6179" width="17.6640625" style="31" bestFit="1" customWidth="1"/>
    <col min="6180" max="6180" width="15.44140625" style="31" bestFit="1" customWidth="1"/>
    <col min="6181" max="6181" width="9.109375" style="31"/>
    <col min="6182" max="6182" width="9.6640625" style="31" bestFit="1" customWidth="1"/>
    <col min="6183" max="6397" width="9.109375" style="31"/>
    <col min="6398" max="6398" width="16.33203125" style="31" customWidth="1"/>
    <col min="6399" max="6399" width="18.6640625" style="31" customWidth="1"/>
    <col min="6400" max="6400" width="20" style="31" customWidth="1"/>
    <col min="6401" max="6401" width="87.5546875" style="31" customWidth="1"/>
    <col min="6402" max="6402" width="10.33203125" style="31" customWidth="1"/>
    <col min="6403" max="6403" width="1" style="31" customWidth="1"/>
    <col min="6404" max="6404" width="18.5546875" style="31" bestFit="1" customWidth="1"/>
    <col min="6405" max="6405" width="18.6640625" style="31" bestFit="1" customWidth="1"/>
    <col min="6406" max="6406" width="19.109375" style="31" bestFit="1" customWidth="1"/>
    <col min="6407" max="6407" width="18.5546875" style="31" bestFit="1" customWidth="1"/>
    <col min="6408" max="6408" width="18.88671875" style="31" customWidth="1"/>
    <col min="6409" max="6409" width="19.6640625" style="31" bestFit="1" customWidth="1"/>
    <col min="6410" max="6432" width="0" style="31" hidden="1" customWidth="1"/>
    <col min="6433" max="6433" width="9.109375" style="31"/>
    <col min="6434" max="6434" width="19.5546875" style="31" bestFit="1" customWidth="1"/>
    <col min="6435" max="6435" width="17.6640625" style="31" bestFit="1" customWidth="1"/>
    <col min="6436" max="6436" width="15.44140625" style="31" bestFit="1" customWidth="1"/>
    <col min="6437" max="6437" width="9.109375" style="31"/>
    <col min="6438" max="6438" width="9.6640625" style="31" bestFit="1" customWidth="1"/>
    <col min="6439" max="6653" width="9.109375" style="31"/>
    <col min="6654" max="6654" width="16.33203125" style="31" customWidth="1"/>
    <col min="6655" max="6655" width="18.6640625" style="31" customWidth="1"/>
    <col min="6656" max="6656" width="20" style="31" customWidth="1"/>
    <col min="6657" max="6657" width="87.5546875" style="31" customWidth="1"/>
    <col min="6658" max="6658" width="10.33203125" style="31" customWidth="1"/>
    <col min="6659" max="6659" width="1" style="31" customWidth="1"/>
    <col min="6660" max="6660" width="18.5546875" style="31" bestFit="1" customWidth="1"/>
    <col min="6661" max="6661" width="18.6640625" style="31" bestFit="1" customWidth="1"/>
    <col min="6662" max="6662" width="19.109375" style="31" bestFit="1" customWidth="1"/>
    <col min="6663" max="6663" width="18.5546875" style="31" bestFit="1" customWidth="1"/>
    <col min="6664" max="6664" width="18.88671875" style="31" customWidth="1"/>
    <col min="6665" max="6665" width="19.6640625" style="31" bestFit="1" customWidth="1"/>
    <col min="6666" max="6688" width="0" style="31" hidden="1" customWidth="1"/>
    <col min="6689" max="6689" width="9.109375" style="31"/>
    <col min="6690" max="6690" width="19.5546875" style="31" bestFit="1" customWidth="1"/>
    <col min="6691" max="6691" width="17.6640625" style="31" bestFit="1" customWidth="1"/>
    <col min="6692" max="6692" width="15.44140625" style="31" bestFit="1" customWidth="1"/>
    <col min="6693" max="6693" width="9.109375" style="31"/>
    <col min="6694" max="6694" width="9.6640625" style="31" bestFit="1" customWidth="1"/>
    <col min="6695" max="6909" width="9.109375" style="31"/>
    <col min="6910" max="6910" width="16.33203125" style="31" customWidth="1"/>
    <col min="6911" max="6911" width="18.6640625" style="31" customWidth="1"/>
    <col min="6912" max="6912" width="20" style="31" customWidth="1"/>
    <col min="6913" max="6913" width="87.5546875" style="31" customWidth="1"/>
    <col min="6914" max="6914" width="10.33203125" style="31" customWidth="1"/>
    <col min="6915" max="6915" width="1" style="31" customWidth="1"/>
    <col min="6916" max="6916" width="18.5546875" style="31" bestFit="1" customWidth="1"/>
    <col min="6917" max="6917" width="18.6640625" style="31" bestFit="1" customWidth="1"/>
    <col min="6918" max="6918" width="19.109375" style="31" bestFit="1" customWidth="1"/>
    <col min="6919" max="6919" width="18.5546875" style="31" bestFit="1" customWidth="1"/>
    <col min="6920" max="6920" width="18.88671875" style="31" customWidth="1"/>
    <col min="6921" max="6921" width="19.6640625" style="31" bestFit="1" customWidth="1"/>
    <col min="6922" max="6944" width="0" style="31" hidden="1" customWidth="1"/>
    <col min="6945" max="6945" width="9.109375" style="31"/>
    <col min="6946" max="6946" width="19.5546875" style="31" bestFit="1" customWidth="1"/>
    <col min="6947" max="6947" width="17.6640625" style="31" bestFit="1" customWidth="1"/>
    <col min="6948" max="6948" width="15.44140625" style="31" bestFit="1" customWidth="1"/>
    <col min="6949" max="6949" width="9.109375" style="31"/>
    <col min="6950" max="6950" width="9.6640625" style="31" bestFit="1" customWidth="1"/>
    <col min="6951" max="7165" width="9.109375" style="31"/>
    <col min="7166" max="7166" width="16.33203125" style="31" customWidth="1"/>
    <col min="7167" max="7167" width="18.6640625" style="31" customWidth="1"/>
    <col min="7168" max="7168" width="20" style="31" customWidth="1"/>
    <col min="7169" max="7169" width="87.5546875" style="31" customWidth="1"/>
    <col min="7170" max="7170" width="10.33203125" style="31" customWidth="1"/>
    <col min="7171" max="7171" width="1" style="31" customWidth="1"/>
    <col min="7172" max="7172" width="18.5546875" style="31" bestFit="1" customWidth="1"/>
    <col min="7173" max="7173" width="18.6640625" style="31" bestFit="1" customWidth="1"/>
    <col min="7174" max="7174" width="19.109375" style="31" bestFit="1" customWidth="1"/>
    <col min="7175" max="7175" width="18.5546875" style="31" bestFit="1" customWidth="1"/>
    <col min="7176" max="7176" width="18.88671875" style="31" customWidth="1"/>
    <col min="7177" max="7177" width="19.6640625" style="31" bestFit="1" customWidth="1"/>
    <col min="7178" max="7200" width="0" style="31" hidden="1" customWidth="1"/>
    <col min="7201" max="7201" width="9.109375" style="31"/>
    <col min="7202" max="7202" width="19.5546875" style="31" bestFit="1" customWidth="1"/>
    <col min="7203" max="7203" width="17.6640625" style="31" bestFit="1" customWidth="1"/>
    <col min="7204" max="7204" width="15.44140625" style="31" bestFit="1" customWidth="1"/>
    <col min="7205" max="7205" width="9.109375" style="31"/>
    <col min="7206" max="7206" width="9.6640625" style="31" bestFit="1" customWidth="1"/>
    <col min="7207" max="7421" width="9.109375" style="31"/>
    <col min="7422" max="7422" width="16.33203125" style="31" customWidth="1"/>
    <col min="7423" max="7423" width="18.6640625" style="31" customWidth="1"/>
    <col min="7424" max="7424" width="20" style="31" customWidth="1"/>
    <col min="7425" max="7425" width="87.5546875" style="31" customWidth="1"/>
    <col min="7426" max="7426" width="10.33203125" style="31" customWidth="1"/>
    <col min="7427" max="7427" width="1" style="31" customWidth="1"/>
    <col min="7428" max="7428" width="18.5546875" style="31" bestFit="1" customWidth="1"/>
    <col min="7429" max="7429" width="18.6640625" style="31" bestFit="1" customWidth="1"/>
    <col min="7430" max="7430" width="19.109375" style="31" bestFit="1" customWidth="1"/>
    <col min="7431" max="7431" width="18.5546875" style="31" bestFit="1" customWidth="1"/>
    <col min="7432" max="7432" width="18.88671875" style="31" customWidth="1"/>
    <col min="7433" max="7433" width="19.6640625" style="31" bestFit="1" customWidth="1"/>
    <col min="7434" max="7456" width="0" style="31" hidden="1" customWidth="1"/>
    <col min="7457" max="7457" width="9.109375" style="31"/>
    <col min="7458" max="7458" width="19.5546875" style="31" bestFit="1" customWidth="1"/>
    <col min="7459" max="7459" width="17.6640625" style="31" bestFit="1" customWidth="1"/>
    <col min="7460" max="7460" width="15.44140625" style="31" bestFit="1" customWidth="1"/>
    <col min="7461" max="7461" width="9.109375" style="31"/>
    <col min="7462" max="7462" width="9.6640625" style="31" bestFit="1" customWidth="1"/>
    <col min="7463" max="7677" width="9.109375" style="31"/>
    <col min="7678" max="7678" width="16.33203125" style="31" customWidth="1"/>
    <col min="7679" max="7679" width="18.6640625" style="31" customWidth="1"/>
    <col min="7680" max="7680" width="20" style="31" customWidth="1"/>
    <col min="7681" max="7681" width="87.5546875" style="31" customWidth="1"/>
    <col min="7682" max="7682" width="10.33203125" style="31" customWidth="1"/>
    <col min="7683" max="7683" width="1" style="31" customWidth="1"/>
    <col min="7684" max="7684" width="18.5546875" style="31" bestFit="1" customWidth="1"/>
    <col min="7685" max="7685" width="18.6640625" style="31" bestFit="1" customWidth="1"/>
    <col min="7686" max="7686" width="19.109375" style="31" bestFit="1" customWidth="1"/>
    <col min="7687" max="7687" width="18.5546875" style="31" bestFit="1" customWidth="1"/>
    <col min="7688" max="7688" width="18.88671875" style="31" customWidth="1"/>
    <col min="7689" max="7689" width="19.6640625" style="31" bestFit="1" customWidth="1"/>
    <col min="7690" max="7712" width="0" style="31" hidden="1" customWidth="1"/>
    <col min="7713" max="7713" width="9.109375" style="31"/>
    <col min="7714" max="7714" width="19.5546875" style="31" bestFit="1" customWidth="1"/>
    <col min="7715" max="7715" width="17.6640625" style="31" bestFit="1" customWidth="1"/>
    <col min="7716" max="7716" width="15.44140625" style="31" bestFit="1" customWidth="1"/>
    <col min="7717" max="7717" width="9.109375" style="31"/>
    <col min="7718" max="7718" width="9.6640625" style="31" bestFit="1" customWidth="1"/>
    <col min="7719" max="7933" width="9.109375" style="31"/>
    <col min="7934" max="7934" width="16.33203125" style="31" customWidth="1"/>
    <col min="7935" max="7935" width="18.6640625" style="31" customWidth="1"/>
    <col min="7936" max="7936" width="20" style="31" customWidth="1"/>
    <col min="7937" max="7937" width="87.5546875" style="31" customWidth="1"/>
    <col min="7938" max="7938" width="10.33203125" style="31" customWidth="1"/>
    <col min="7939" max="7939" width="1" style="31" customWidth="1"/>
    <col min="7940" max="7940" width="18.5546875" style="31" bestFit="1" customWidth="1"/>
    <col min="7941" max="7941" width="18.6640625" style="31" bestFit="1" customWidth="1"/>
    <col min="7942" max="7942" width="19.109375" style="31" bestFit="1" customWidth="1"/>
    <col min="7943" max="7943" width="18.5546875" style="31" bestFit="1" customWidth="1"/>
    <col min="7944" max="7944" width="18.88671875" style="31" customWidth="1"/>
    <col min="7945" max="7945" width="19.6640625" style="31" bestFit="1" customWidth="1"/>
    <col min="7946" max="7968" width="0" style="31" hidden="1" customWidth="1"/>
    <col min="7969" max="7969" width="9.109375" style="31"/>
    <col min="7970" max="7970" width="19.5546875" style="31" bestFit="1" customWidth="1"/>
    <col min="7971" max="7971" width="17.6640625" style="31" bestFit="1" customWidth="1"/>
    <col min="7972" max="7972" width="15.44140625" style="31" bestFit="1" customWidth="1"/>
    <col min="7973" max="7973" width="9.109375" style="31"/>
    <col min="7974" max="7974" width="9.6640625" style="31" bestFit="1" customWidth="1"/>
    <col min="7975" max="8189" width="9.109375" style="31"/>
    <col min="8190" max="8190" width="16.33203125" style="31" customWidth="1"/>
    <col min="8191" max="8191" width="18.6640625" style="31" customWidth="1"/>
    <col min="8192" max="8192" width="20" style="31" customWidth="1"/>
    <col min="8193" max="8193" width="87.5546875" style="31" customWidth="1"/>
    <col min="8194" max="8194" width="10.33203125" style="31" customWidth="1"/>
    <col min="8195" max="8195" width="1" style="31" customWidth="1"/>
    <col min="8196" max="8196" width="18.5546875" style="31" bestFit="1" customWidth="1"/>
    <col min="8197" max="8197" width="18.6640625" style="31" bestFit="1" customWidth="1"/>
    <col min="8198" max="8198" width="19.109375" style="31" bestFit="1" customWidth="1"/>
    <col min="8199" max="8199" width="18.5546875" style="31" bestFit="1" customWidth="1"/>
    <col min="8200" max="8200" width="18.88671875" style="31" customWidth="1"/>
    <col min="8201" max="8201" width="19.6640625" style="31" bestFit="1" customWidth="1"/>
    <col min="8202" max="8224" width="0" style="31" hidden="1" customWidth="1"/>
    <col min="8225" max="8225" width="9.109375" style="31"/>
    <col min="8226" max="8226" width="19.5546875" style="31" bestFit="1" customWidth="1"/>
    <col min="8227" max="8227" width="17.6640625" style="31" bestFit="1" customWidth="1"/>
    <col min="8228" max="8228" width="15.44140625" style="31" bestFit="1" customWidth="1"/>
    <col min="8229" max="8229" width="9.109375" style="31"/>
    <col min="8230" max="8230" width="9.6640625" style="31" bestFit="1" customWidth="1"/>
    <col min="8231" max="8445" width="9.109375" style="31"/>
    <col min="8446" max="8446" width="16.33203125" style="31" customWidth="1"/>
    <col min="8447" max="8447" width="18.6640625" style="31" customWidth="1"/>
    <col min="8448" max="8448" width="20" style="31" customWidth="1"/>
    <col min="8449" max="8449" width="87.5546875" style="31" customWidth="1"/>
    <col min="8450" max="8450" width="10.33203125" style="31" customWidth="1"/>
    <col min="8451" max="8451" width="1" style="31" customWidth="1"/>
    <col min="8452" max="8452" width="18.5546875" style="31" bestFit="1" customWidth="1"/>
    <col min="8453" max="8453" width="18.6640625" style="31" bestFit="1" customWidth="1"/>
    <col min="8454" max="8454" width="19.109375" style="31" bestFit="1" customWidth="1"/>
    <col min="8455" max="8455" width="18.5546875" style="31" bestFit="1" customWidth="1"/>
    <col min="8456" max="8456" width="18.88671875" style="31" customWidth="1"/>
    <col min="8457" max="8457" width="19.6640625" style="31" bestFit="1" customWidth="1"/>
    <col min="8458" max="8480" width="0" style="31" hidden="1" customWidth="1"/>
    <col min="8481" max="8481" width="9.109375" style="31"/>
    <col min="8482" max="8482" width="19.5546875" style="31" bestFit="1" customWidth="1"/>
    <col min="8483" max="8483" width="17.6640625" style="31" bestFit="1" customWidth="1"/>
    <col min="8484" max="8484" width="15.44140625" style="31" bestFit="1" customWidth="1"/>
    <col min="8485" max="8485" width="9.109375" style="31"/>
    <col min="8486" max="8486" width="9.6640625" style="31" bestFit="1" customWidth="1"/>
    <col min="8487" max="8701" width="9.109375" style="31"/>
    <col min="8702" max="8702" width="16.33203125" style="31" customWidth="1"/>
    <col min="8703" max="8703" width="18.6640625" style="31" customWidth="1"/>
    <col min="8704" max="8704" width="20" style="31" customWidth="1"/>
    <col min="8705" max="8705" width="87.5546875" style="31" customWidth="1"/>
    <col min="8706" max="8706" width="10.33203125" style="31" customWidth="1"/>
    <col min="8707" max="8707" width="1" style="31" customWidth="1"/>
    <col min="8708" max="8708" width="18.5546875" style="31" bestFit="1" customWidth="1"/>
    <col min="8709" max="8709" width="18.6640625" style="31" bestFit="1" customWidth="1"/>
    <col min="8710" max="8710" width="19.109375" style="31" bestFit="1" customWidth="1"/>
    <col min="8711" max="8711" width="18.5546875" style="31" bestFit="1" customWidth="1"/>
    <col min="8712" max="8712" width="18.88671875" style="31" customWidth="1"/>
    <col min="8713" max="8713" width="19.6640625" style="31" bestFit="1" customWidth="1"/>
    <col min="8714" max="8736" width="0" style="31" hidden="1" customWidth="1"/>
    <col min="8737" max="8737" width="9.109375" style="31"/>
    <col min="8738" max="8738" width="19.5546875" style="31" bestFit="1" customWidth="1"/>
    <col min="8739" max="8739" width="17.6640625" style="31" bestFit="1" customWidth="1"/>
    <col min="8740" max="8740" width="15.44140625" style="31" bestFit="1" customWidth="1"/>
    <col min="8741" max="8741" width="9.109375" style="31"/>
    <col min="8742" max="8742" width="9.6640625" style="31" bestFit="1" customWidth="1"/>
    <col min="8743" max="8957" width="9.109375" style="31"/>
    <col min="8958" max="8958" width="16.33203125" style="31" customWidth="1"/>
    <col min="8959" max="8959" width="18.6640625" style="31" customWidth="1"/>
    <col min="8960" max="8960" width="20" style="31" customWidth="1"/>
    <col min="8961" max="8961" width="87.5546875" style="31" customWidth="1"/>
    <col min="8962" max="8962" width="10.33203125" style="31" customWidth="1"/>
    <col min="8963" max="8963" width="1" style="31" customWidth="1"/>
    <col min="8964" max="8964" width="18.5546875" style="31" bestFit="1" customWidth="1"/>
    <col min="8965" max="8965" width="18.6640625" style="31" bestFit="1" customWidth="1"/>
    <col min="8966" max="8966" width="19.109375" style="31" bestFit="1" customWidth="1"/>
    <col min="8967" max="8967" width="18.5546875" style="31" bestFit="1" customWidth="1"/>
    <col min="8968" max="8968" width="18.88671875" style="31" customWidth="1"/>
    <col min="8969" max="8969" width="19.6640625" style="31" bestFit="1" customWidth="1"/>
    <col min="8970" max="8992" width="0" style="31" hidden="1" customWidth="1"/>
    <col min="8993" max="8993" width="9.109375" style="31"/>
    <col min="8994" max="8994" width="19.5546875" style="31" bestFit="1" customWidth="1"/>
    <col min="8995" max="8995" width="17.6640625" style="31" bestFit="1" customWidth="1"/>
    <col min="8996" max="8996" width="15.44140625" style="31" bestFit="1" customWidth="1"/>
    <col min="8997" max="8997" width="9.109375" style="31"/>
    <col min="8998" max="8998" width="9.6640625" style="31" bestFit="1" customWidth="1"/>
    <col min="8999" max="9213" width="9.109375" style="31"/>
    <col min="9214" max="9214" width="16.33203125" style="31" customWidth="1"/>
    <col min="9215" max="9215" width="18.6640625" style="31" customWidth="1"/>
    <col min="9216" max="9216" width="20" style="31" customWidth="1"/>
    <col min="9217" max="9217" width="87.5546875" style="31" customWidth="1"/>
    <col min="9218" max="9218" width="10.33203125" style="31" customWidth="1"/>
    <col min="9219" max="9219" width="1" style="31" customWidth="1"/>
    <col min="9220" max="9220" width="18.5546875" style="31" bestFit="1" customWidth="1"/>
    <col min="9221" max="9221" width="18.6640625" style="31" bestFit="1" customWidth="1"/>
    <col min="9222" max="9222" width="19.109375" style="31" bestFit="1" customWidth="1"/>
    <col min="9223" max="9223" width="18.5546875" style="31" bestFit="1" customWidth="1"/>
    <col min="9224" max="9224" width="18.88671875" style="31" customWidth="1"/>
    <col min="9225" max="9225" width="19.6640625" style="31" bestFit="1" customWidth="1"/>
    <col min="9226" max="9248" width="0" style="31" hidden="1" customWidth="1"/>
    <col min="9249" max="9249" width="9.109375" style="31"/>
    <col min="9250" max="9250" width="19.5546875" style="31" bestFit="1" customWidth="1"/>
    <col min="9251" max="9251" width="17.6640625" style="31" bestFit="1" customWidth="1"/>
    <col min="9252" max="9252" width="15.44140625" style="31" bestFit="1" customWidth="1"/>
    <col min="9253" max="9253" width="9.109375" style="31"/>
    <col min="9254" max="9254" width="9.6640625" style="31" bestFit="1" customWidth="1"/>
    <col min="9255" max="9469" width="9.109375" style="31"/>
    <col min="9470" max="9470" width="16.33203125" style="31" customWidth="1"/>
    <col min="9471" max="9471" width="18.6640625" style="31" customWidth="1"/>
    <col min="9472" max="9472" width="20" style="31" customWidth="1"/>
    <col min="9473" max="9473" width="87.5546875" style="31" customWidth="1"/>
    <col min="9474" max="9474" width="10.33203125" style="31" customWidth="1"/>
    <col min="9475" max="9475" width="1" style="31" customWidth="1"/>
    <col min="9476" max="9476" width="18.5546875" style="31" bestFit="1" customWidth="1"/>
    <col min="9477" max="9477" width="18.6640625" style="31" bestFit="1" customWidth="1"/>
    <col min="9478" max="9478" width="19.109375" style="31" bestFit="1" customWidth="1"/>
    <col min="9479" max="9479" width="18.5546875" style="31" bestFit="1" customWidth="1"/>
    <col min="9480" max="9480" width="18.88671875" style="31" customWidth="1"/>
    <col min="9481" max="9481" width="19.6640625" style="31" bestFit="1" customWidth="1"/>
    <col min="9482" max="9504" width="0" style="31" hidden="1" customWidth="1"/>
    <col min="9505" max="9505" width="9.109375" style="31"/>
    <col min="9506" max="9506" width="19.5546875" style="31" bestFit="1" customWidth="1"/>
    <col min="9507" max="9507" width="17.6640625" style="31" bestFit="1" customWidth="1"/>
    <col min="9508" max="9508" width="15.44140625" style="31" bestFit="1" customWidth="1"/>
    <col min="9509" max="9509" width="9.109375" style="31"/>
    <col min="9510" max="9510" width="9.6640625" style="31" bestFit="1" customWidth="1"/>
    <col min="9511" max="9725" width="9.109375" style="31"/>
    <col min="9726" max="9726" width="16.33203125" style="31" customWidth="1"/>
    <col min="9727" max="9727" width="18.6640625" style="31" customWidth="1"/>
    <col min="9728" max="9728" width="20" style="31" customWidth="1"/>
    <col min="9729" max="9729" width="87.5546875" style="31" customWidth="1"/>
    <col min="9730" max="9730" width="10.33203125" style="31" customWidth="1"/>
    <col min="9731" max="9731" width="1" style="31" customWidth="1"/>
    <col min="9732" max="9732" width="18.5546875" style="31" bestFit="1" customWidth="1"/>
    <col min="9733" max="9733" width="18.6640625" style="31" bestFit="1" customWidth="1"/>
    <col min="9734" max="9734" width="19.109375" style="31" bestFit="1" customWidth="1"/>
    <col min="9735" max="9735" width="18.5546875" style="31" bestFit="1" customWidth="1"/>
    <col min="9736" max="9736" width="18.88671875" style="31" customWidth="1"/>
    <col min="9737" max="9737" width="19.6640625" style="31" bestFit="1" customWidth="1"/>
    <col min="9738" max="9760" width="0" style="31" hidden="1" customWidth="1"/>
    <col min="9761" max="9761" width="9.109375" style="31"/>
    <col min="9762" max="9762" width="19.5546875" style="31" bestFit="1" customWidth="1"/>
    <col min="9763" max="9763" width="17.6640625" style="31" bestFit="1" customWidth="1"/>
    <col min="9764" max="9764" width="15.44140625" style="31" bestFit="1" customWidth="1"/>
    <col min="9765" max="9765" width="9.109375" style="31"/>
    <col min="9766" max="9766" width="9.6640625" style="31" bestFit="1" customWidth="1"/>
    <col min="9767" max="9981" width="9.109375" style="31"/>
    <col min="9982" max="9982" width="16.33203125" style="31" customWidth="1"/>
    <col min="9983" max="9983" width="18.6640625" style="31" customWidth="1"/>
    <col min="9984" max="9984" width="20" style="31" customWidth="1"/>
    <col min="9985" max="9985" width="87.5546875" style="31" customWidth="1"/>
    <col min="9986" max="9986" width="10.33203125" style="31" customWidth="1"/>
    <col min="9987" max="9987" width="1" style="31" customWidth="1"/>
    <col min="9988" max="9988" width="18.5546875" style="31" bestFit="1" customWidth="1"/>
    <col min="9989" max="9989" width="18.6640625" style="31" bestFit="1" customWidth="1"/>
    <col min="9990" max="9990" width="19.109375" style="31" bestFit="1" customWidth="1"/>
    <col min="9991" max="9991" width="18.5546875" style="31" bestFit="1" customWidth="1"/>
    <col min="9992" max="9992" width="18.88671875" style="31" customWidth="1"/>
    <col min="9993" max="9993" width="19.6640625" style="31" bestFit="1" customWidth="1"/>
    <col min="9994" max="10016" width="0" style="31" hidden="1" customWidth="1"/>
    <col min="10017" max="10017" width="9.109375" style="31"/>
    <col min="10018" max="10018" width="19.5546875" style="31" bestFit="1" customWidth="1"/>
    <col min="10019" max="10019" width="17.6640625" style="31" bestFit="1" customWidth="1"/>
    <col min="10020" max="10020" width="15.44140625" style="31" bestFit="1" customWidth="1"/>
    <col min="10021" max="10021" width="9.109375" style="31"/>
    <col min="10022" max="10022" width="9.6640625" style="31" bestFit="1" customWidth="1"/>
    <col min="10023" max="10237" width="9.109375" style="31"/>
    <col min="10238" max="10238" width="16.33203125" style="31" customWidth="1"/>
    <col min="10239" max="10239" width="18.6640625" style="31" customWidth="1"/>
    <col min="10240" max="10240" width="20" style="31" customWidth="1"/>
    <col min="10241" max="10241" width="87.5546875" style="31" customWidth="1"/>
    <col min="10242" max="10242" width="10.33203125" style="31" customWidth="1"/>
    <col min="10243" max="10243" width="1" style="31" customWidth="1"/>
    <col min="10244" max="10244" width="18.5546875" style="31" bestFit="1" customWidth="1"/>
    <col min="10245" max="10245" width="18.6640625" style="31" bestFit="1" customWidth="1"/>
    <col min="10246" max="10246" width="19.109375" style="31" bestFit="1" customWidth="1"/>
    <col min="10247" max="10247" width="18.5546875" style="31" bestFit="1" customWidth="1"/>
    <col min="10248" max="10248" width="18.88671875" style="31" customWidth="1"/>
    <col min="10249" max="10249" width="19.6640625" style="31" bestFit="1" customWidth="1"/>
    <col min="10250" max="10272" width="0" style="31" hidden="1" customWidth="1"/>
    <col min="10273" max="10273" width="9.109375" style="31"/>
    <col min="10274" max="10274" width="19.5546875" style="31" bestFit="1" customWidth="1"/>
    <col min="10275" max="10275" width="17.6640625" style="31" bestFit="1" customWidth="1"/>
    <col min="10276" max="10276" width="15.44140625" style="31" bestFit="1" customWidth="1"/>
    <col min="10277" max="10277" width="9.109375" style="31"/>
    <col min="10278" max="10278" width="9.6640625" style="31" bestFit="1" customWidth="1"/>
    <col min="10279" max="10493" width="9.109375" style="31"/>
    <col min="10494" max="10494" width="16.33203125" style="31" customWidth="1"/>
    <col min="10495" max="10495" width="18.6640625" style="31" customWidth="1"/>
    <col min="10496" max="10496" width="20" style="31" customWidth="1"/>
    <col min="10497" max="10497" width="87.5546875" style="31" customWidth="1"/>
    <col min="10498" max="10498" width="10.33203125" style="31" customWidth="1"/>
    <col min="10499" max="10499" width="1" style="31" customWidth="1"/>
    <col min="10500" max="10500" width="18.5546875" style="31" bestFit="1" customWidth="1"/>
    <col min="10501" max="10501" width="18.6640625" style="31" bestFit="1" customWidth="1"/>
    <col min="10502" max="10502" width="19.109375" style="31" bestFit="1" customWidth="1"/>
    <col min="10503" max="10503" width="18.5546875" style="31" bestFit="1" customWidth="1"/>
    <col min="10504" max="10504" width="18.88671875" style="31" customWidth="1"/>
    <col min="10505" max="10505" width="19.6640625" style="31" bestFit="1" customWidth="1"/>
    <col min="10506" max="10528" width="0" style="31" hidden="1" customWidth="1"/>
    <col min="10529" max="10529" width="9.109375" style="31"/>
    <col min="10530" max="10530" width="19.5546875" style="31" bestFit="1" customWidth="1"/>
    <col min="10531" max="10531" width="17.6640625" style="31" bestFit="1" customWidth="1"/>
    <col min="10532" max="10532" width="15.44140625" style="31" bestFit="1" customWidth="1"/>
    <col min="10533" max="10533" width="9.109375" style="31"/>
    <col min="10534" max="10534" width="9.6640625" style="31" bestFit="1" customWidth="1"/>
    <col min="10535" max="10749" width="9.109375" style="31"/>
    <col min="10750" max="10750" width="16.33203125" style="31" customWidth="1"/>
    <col min="10751" max="10751" width="18.6640625" style="31" customWidth="1"/>
    <col min="10752" max="10752" width="20" style="31" customWidth="1"/>
    <col min="10753" max="10753" width="87.5546875" style="31" customWidth="1"/>
    <col min="10754" max="10754" width="10.33203125" style="31" customWidth="1"/>
    <col min="10755" max="10755" width="1" style="31" customWidth="1"/>
    <col min="10756" max="10756" width="18.5546875" style="31" bestFit="1" customWidth="1"/>
    <col min="10757" max="10757" width="18.6640625" style="31" bestFit="1" customWidth="1"/>
    <col min="10758" max="10758" width="19.109375" style="31" bestFit="1" customWidth="1"/>
    <col min="10759" max="10759" width="18.5546875" style="31" bestFit="1" customWidth="1"/>
    <col min="10760" max="10760" width="18.88671875" style="31" customWidth="1"/>
    <col min="10761" max="10761" width="19.6640625" style="31" bestFit="1" customWidth="1"/>
    <col min="10762" max="10784" width="0" style="31" hidden="1" customWidth="1"/>
    <col min="10785" max="10785" width="9.109375" style="31"/>
    <col min="10786" max="10786" width="19.5546875" style="31" bestFit="1" customWidth="1"/>
    <col min="10787" max="10787" width="17.6640625" style="31" bestFit="1" customWidth="1"/>
    <col min="10788" max="10788" width="15.44140625" style="31" bestFit="1" customWidth="1"/>
    <col min="10789" max="10789" width="9.109375" style="31"/>
    <col min="10790" max="10790" width="9.6640625" style="31" bestFit="1" customWidth="1"/>
    <col min="10791" max="11005" width="9.109375" style="31"/>
    <col min="11006" max="11006" width="16.33203125" style="31" customWidth="1"/>
    <col min="11007" max="11007" width="18.6640625" style="31" customWidth="1"/>
    <col min="11008" max="11008" width="20" style="31" customWidth="1"/>
    <col min="11009" max="11009" width="87.5546875" style="31" customWidth="1"/>
    <col min="11010" max="11010" width="10.33203125" style="31" customWidth="1"/>
    <col min="11011" max="11011" width="1" style="31" customWidth="1"/>
    <col min="11012" max="11012" width="18.5546875" style="31" bestFit="1" customWidth="1"/>
    <col min="11013" max="11013" width="18.6640625" style="31" bestFit="1" customWidth="1"/>
    <col min="11014" max="11014" width="19.109375" style="31" bestFit="1" customWidth="1"/>
    <col min="11015" max="11015" width="18.5546875" style="31" bestFit="1" customWidth="1"/>
    <col min="11016" max="11016" width="18.88671875" style="31" customWidth="1"/>
    <col min="11017" max="11017" width="19.6640625" style="31" bestFit="1" customWidth="1"/>
    <col min="11018" max="11040" width="0" style="31" hidden="1" customWidth="1"/>
    <col min="11041" max="11041" width="9.109375" style="31"/>
    <col min="11042" max="11042" width="19.5546875" style="31" bestFit="1" customWidth="1"/>
    <col min="11043" max="11043" width="17.6640625" style="31" bestFit="1" customWidth="1"/>
    <col min="11044" max="11044" width="15.44140625" style="31" bestFit="1" customWidth="1"/>
    <col min="11045" max="11045" width="9.109375" style="31"/>
    <col min="11046" max="11046" width="9.6640625" style="31" bestFit="1" customWidth="1"/>
    <col min="11047" max="11261" width="9.109375" style="31"/>
    <col min="11262" max="11262" width="16.33203125" style="31" customWidth="1"/>
    <col min="11263" max="11263" width="18.6640625" style="31" customWidth="1"/>
    <col min="11264" max="11264" width="20" style="31" customWidth="1"/>
    <col min="11265" max="11265" width="87.5546875" style="31" customWidth="1"/>
    <col min="11266" max="11266" width="10.33203125" style="31" customWidth="1"/>
    <col min="11267" max="11267" width="1" style="31" customWidth="1"/>
    <col min="11268" max="11268" width="18.5546875" style="31" bestFit="1" customWidth="1"/>
    <col min="11269" max="11269" width="18.6640625" style="31" bestFit="1" customWidth="1"/>
    <col min="11270" max="11270" width="19.109375" style="31" bestFit="1" customWidth="1"/>
    <col min="11271" max="11271" width="18.5546875" style="31" bestFit="1" customWidth="1"/>
    <col min="11272" max="11272" width="18.88671875" style="31" customWidth="1"/>
    <col min="11273" max="11273" width="19.6640625" style="31" bestFit="1" customWidth="1"/>
    <col min="11274" max="11296" width="0" style="31" hidden="1" customWidth="1"/>
    <col min="11297" max="11297" width="9.109375" style="31"/>
    <col min="11298" max="11298" width="19.5546875" style="31" bestFit="1" customWidth="1"/>
    <col min="11299" max="11299" width="17.6640625" style="31" bestFit="1" customWidth="1"/>
    <col min="11300" max="11300" width="15.44140625" style="31" bestFit="1" customWidth="1"/>
    <col min="11301" max="11301" width="9.109375" style="31"/>
    <col min="11302" max="11302" width="9.6640625" style="31" bestFit="1" customWidth="1"/>
    <col min="11303" max="11517" width="9.109375" style="31"/>
    <col min="11518" max="11518" width="16.33203125" style="31" customWidth="1"/>
    <col min="11519" max="11519" width="18.6640625" style="31" customWidth="1"/>
    <col min="11520" max="11520" width="20" style="31" customWidth="1"/>
    <col min="11521" max="11521" width="87.5546875" style="31" customWidth="1"/>
    <col min="11522" max="11522" width="10.33203125" style="31" customWidth="1"/>
    <col min="11523" max="11523" width="1" style="31" customWidth="1"/>
    <col min="11524" max="11524" width="18.5546875" style="31" bestFit="1" customWidth="1"/>
    <col min="11525" max="11525" width="18.6640625" style="31" bestFit="1" customWidth="1"/>
    <col min="11526" max="11526" width="19.109375" style="31" bestFit="1" customWidth="1"/>
    <col min="11527" max="11527" width="18.5546875" style="31" bestFit="1" customWidth="1"/>
    <col min="11528" max="11528" width="18.88671875" style="31" customWidth="1"/>
    <col min="11529" max="11529" width="19.6640625" style="31" bestFit="1" customWidth="1"/>
    <col min="11530" max="11552" width="0" style="31" hidden="1" customWidth="1"/>
    <col min="11553" max="11553" width="9.109375" style="31"/>
    <col min="11554" max="11554" width="19.5546875" style="31" bestFit="1" customWidth="1"/>
    <col min="11555" max="11555" width="17.6640625" style="31" bestFit="1" customWidth="1"/>
    <col min="11556" max="11556" width="15.44140625" style="31" bestFit="1" customWidth="1"/>
    <col min="11557" max="11557" width="9.109375" style="31"/>
    <col min="11558" max="11558" width="9.6640625" style="31" bestFit="1" customWidth="1"/>
    <col min="11559" max="11773" width="9.109375" style="31"/>
    <col min="11774" max="11774" width="16.33203125" style="31" customWidth="1"/>
    <col min="11775" max="11775" width="18.6640625" style="31" customWidth="1"/>
    <col min="11776" max="11776" width="20" style="31" customWidth="1"/>
    <col min="11777" max="11777" width="87.5546875" style="31" customWidth="1"/>
    <col min="11778" max="11778" width="10.33203125" style="31" customWidth="1"/>
    <col min="11779" max="11779" width="1" style="31" customWidth="1"/>
    <col min="11780" max="11780" width="18.5546875" style="31" bestFit="1" customWidth="1"/>
    <col min="11781" max="11781" width="18.6640625" style="31" bestFit="1" customWidth="1"/>
    <col min="11782" max="11782" width="19.109375" style="31" bestFit="1" customWidth="1"/>
    <col min="11783" max="11783" width="18.5546875" style="31" bestFit="1" customWidth="1"/>
    <col min="11784" max="11784" width="18.88671875" style="31" customWidth="1"/>
    <col min="11785" max="11785" width="19.6640625" style="31" bestFit="1" customWidth="1"/>
    <col min="11786" max="11808" width="0" style="31" hidden="1" customWidth="1"/>
    <col min="11809" max="11809" width="9.109375" style="31"/>
    <col min="11810" max="11810" width="19.5546875" style="31" bestFit="1" customWidth="1"/>
    <col min="11811" max="11811" width="17.6640625" style="31" bestFit="1" customWidth="1"/>
    <col min="11812" max="11812" width="15.44140625" style="31" bestFit="1" customWidth="1"/>
    <col min="11813" max="11813" width="9.109375" style="31"/>
    <col min="11814" max="11814" width="9.6640625" style="31" bestFit="1" customWidth="1"/>
    <col min="11815" max="12029" width="9.109375" style="31"/>
    <col min="12030" max="12030" width="16.33203125" style="31" customWidth="1"/>
    <col min="12031" max="12031" width="18.6640625" style="31" customWidth="1"/>
    <col min="12032" max="12032" width="20" style="31" customWidth="1"/>
    <col min="12033" max="12033" width="87.5546875" style="31" customWidth="1"/>
    <col min="12034" max="12034" width="10.33203125" style="31" customWidth="1"/>
    <col min="12035" max="12035" width="1" style="31" customWidth="1"/>
    <col min="12036" max="12036" width="18.5546875" style="31" bestFit="1" customWidth="1"/>
    <col min="12037" max="12037" width="18.6640625" style="31" bestFit="1" customWidth="1"/>
    <col min="12038" max="12038" width="19.109375" style="31" bestFit="1" customWidth="1"/>
    <col min="12039" max="12039" width="18.5546875" style="31" bestFit="1" customWidth="1"/>
    <col min="12040" max="12040" width="18.88671875" style="31" customWidth="1"/>
    <col min="12041" max="12041" width="19.6640625" style="31" bestFit="1" customWidth="1"/>
    <col min="12042" max="12064" width="0" style="31" hidden="1" customWidth="1"/>
    <col min="12065" max="12065" width="9.109375" style="31"/>
    <col min="12066" max="12066" width="19.5546875" style="31" bestFit="1" customWidth="1"/>
    <col min="12067" max="12067" width="17.6640625" style="31" bestFit="1" customWidth="1"/>
    <col min="12068" max="12068" width="15.44140625" style="31" bestFit="1" customWidth="1"/>
    <col min="12069" max="12069" width="9.109375" style="31"/>
    <col min="12070" max="12070" width="9.6640625" style="31" bestFit="1" customWidth="1"/>
    <col min="12071" max="12285" width="9.109375" style="31"/>
    <col min="12286" max="12286" width="16.33203125" style="31" customWidth="1"/>
    <col min="12287" max="12287" width="18.6640625" style="31" customWidth="1"/>
    <col min="12288" max="12288" width="20" style="31" customWidth="1"/>
    <col min="12289" max="12289" width="87.5546875" style="31" customWidth="1"/>
    <col min="12290" max="12290" width="10.33203125" style="31" customWidth="1"/>
    <col min="12291" max="12291" width="1" style="31" customWidth="1"/>
    <col min="12292" max="12292" width="18.5546875" style="31" bestFit="1" customWidth="1"/>
    <col min="12293" max="12293" width="18.6640625" style="31" bestFit="1" customWidth="1"/>
    <col min="12294" max="12294" width="19.109375" style="31" bestFit="1" customWidth="1"/>
    <col min="12295" max="12295" width="18.5546875" style="31" bestFit="1" customWidth="1"/>
    <col min="12296" max="12296" width="18.88671875" style="31" customWidth="1"/>
    <col min="12297" max="12297" width="19.6640625" style="31" bestFit="1" customWidth="1"/>
    <col min="12298" max="12320" width="0" style="31" hidden="1" customWidth="1"/>
    <col min="12321" max="12321" width="9.109375" style="31"/>
    <col min="12322" max="12322" width="19.5546875" style="31" bestFit="1" customWidth="1"/>
    <col min="12323" max="12323" width="17.6640625" style="31" bestFit="1" customWidth="1"/>
    <col min="12324" max="12324" width="15.44140625" style="31" bestFit="1" customWidth="1"/>
    <col min="12325" max="12325" width="9.109375" style="31"/>
    <col min="12326" max="12326" width="9.6640625" style="31" bestFit="1" customWidth="1"/>
    <col min="12327" max="12541" width="9.109375" style="31"/>
    <col min="12542" max="12542" width="16.33203125" style="31" customWidth="1"/>
    <col min="12543" max="12543" width="18.6640625" style="31" customWidth="1"/>
    <col min="12544" max="12544" width="20" style="31" customWidth="1"/>
    <col min="12545" max="12545" width="87.5546875" style="31" customWidth="1"/>
    <col min="12546" max="12546" width="10.33203125" style="31" customWidth="1"/>
    <col min="12547" max="12547" width="1" style="31" customWidth="1"/>
    <col min="12548" max="12548" width="18.5546875" style="31" bestFit="1" customWidth="1"/>
    <col min="12549" max="12549" width="18.6640625" style="31" bestFit="1" customWidth="1"/>
    <col min="12550" max="12550" width="19.109375" style="31" bestFit="1" customWidth="1"/>
    <col min="12551" max="12551" width="18.5546875" style="31" bestFit="1" customWidth="1"/>
    <col min="12552" max="12552" width="18.88671875" style="31" customWidth="1"/>
    <col min="12553" max="12553" width="19.6640625" style="31" bestFit="1" customWidth="1"/>
    <col min="12554" max="12576" width="0" style="31" hidden="1" customWidth="1"/>
    <col min="12577" max="12577" width="9.109375" style="31"/>
    <col min="12578" max="12578" width="19.5546875" style="31" bestFit="1" customWidth="1"/>
    <col min="12579" max="12579" width="17.6640625" style="31" bestFit="1" customWidth="1"/>
    <col min="12580" max="12580" width="15.44140625" style="31" bestFit="1" customWidth="1"/>
    <col min="12581" max="12581" width="9.109375" style="31"/>
    <col min="12582" max="12582" width="9.6640625" style="31" bestFit="1" customWidth="1"/>
    <col min="12583" max="12797" width="9.109375" style="31"/>
    <col min="12798" max="12798" width="16.33203125" style="31" customWidth="1"/>
    <col min="12799" max="12799" width="18.6640625" style="31" customWidth="1"/>
    <col min="12800" max="12800" width="20" style="31" customWidth="1"/>
    <col min="12801" max="12801" width="87.5546875" style="31" customWidth="1"/>
    <col min="12802" max="12802" width="10.33203125" style="31" customWidth="1"/>
    <col min="12803" max="12803" width="1" style="31" customWidth="1"/>
    <col min="12804" max="12804" width="18.5546875" style="31" bestFit="1" customWidth="1"/>
    <col min="12805" max="12805" width="18.6640625" style="31" bestFit="1" customWidth="1"/>
    <col min="12806" max="12806" width="19.109375" style="31" bestFit="1" customWidth="1"/>
    <col min="12807" max="12807" width="18.5546875" style="31" bestFit="1" customWidth="1"/>
    <col min="12808" max="12808" width="18.88671875" style="31" customWidth="1"/>
    <col min="12809" max="12809" width="19.6640625" style="31" bestFit="1" customWidth="1"/>
    <col min="12810" max="12832" width="0" style="31" hidden="1" customWidth="1"/>
    <col min="12833" max="12833" width="9.109375" style="31"/>
    <col min="12834" max="12834" width="19.5546875" style="31" bestFit="1" customWidth="1"/>
    <col min="12835" max="12835" width="17.6640625" style="31" bestFit="1" customWidth="1"/>
    <col min="12836" max="12836" width="15.44140625" style="31" bestFit="1" customWidth="1"/>
    <col min="12837" max="12837" width="9.109375" style="31"/>
    <col min="12838" max="12838" width="9.6640625" style="31" bestFit="1" customWidth="1"/>
    <col min="12839" max="13053" width="9.109375" style="31"/>
    <col min="13054" max="13054" width="16.33203125" style="31" customWidth="1"/>
    <col min="13055" max="13055" width="18.6640625" style="31" customWidth="1"/>
    <col min="13056" max="13056" width="20" style="31" customWidth="1"/>
    <col min="13057" max="13057" width="87.5546875" style="31" customWidth="1"/>
    <col min="13058" max="13058" width="10.33203125" style="31" customWidth="1"/>
    <col min="13059" max="13059" width="1" style="31" customWidth="1"/>
    <col min="13060" max="13060" width="18.5546875" style="31" bestFit="1" customWidth="1"/>
    <col min="13061" max="13061" width="18.6640625" style="31" bestFit="1" customWidth="1"/>
    <col min="13062" max="13062" width="19.109375" style="31" bestFit="1" customWidth="1"/>
    <col min="13063" max="13063" width="18.5546875" style="31" bestFit="1" customWidth="1"/>
    <col min="13064" max="13064" width="18.88671875" style="31" customWidth="1"/>
    <col min="13065" max="13065" width="19.6640625" style="31" bestFit="1" customWidth="1"/>
    <col min="13066" max="13088" width="0" style="31" hidden="1" customWidth="1"/>
    <col min="13089" max="13089" width="9.109375" style="31"/>
    <col min="13090" max="13090" width="19.5546875" style="31" bestFit="1" customWidth="1"/>
    <col min="13091" max="13091" width="17.6640625" style="31" bestFit="1" customWidth="1"/>
    <col min="13092" max="13092" width="15.44140625" style="31" bestFit="1" customWidth="1"/>
    <col min="13093" max="13093" width="9.109375" style="31"/>
    <col min="13094" max="13094" width="9.6640625" style="31" bestFit="1" customWidth="1"/>
    <col min="13095" max="13309" width="9.109375" style="31"/>
    <col min="13310" max="13310" width="16.33203125" style="31" customWidth="1"/>
    <col min="13311" max="13311" width="18.6640625" style="31" customWidth="1"/>
    <col min="13312" max="13312" width="20" style="31" customWidth="1"/>
    <col min="13313" max="13313" width="87.5546875" style="31" customWidth="1"/>
    <col min="13314" max="13314" width="10.33203125" style="31" customWidth="1"/>
    <col min="13315" max="13315" width="1" style="31" customWidth="1"/>
    <col min="13316" max="13316" width="18.5546875" style="31" bestFit="1" customWidth="1"/>
    <col min="13317" max="13317" width="18.6640625" style="31" bestFit="1" customWidth="1"/>
    <col min="13318" max="13318" width="19.109375" style="31" bestFit="1" customWidth="1"/>
    <col min="13319" max="13319" width="18.5546875" style="31" bestFit="1" customWidth="1"/>
    <col min="13320" max="13320" width="18.88671875" style="31" customWidth="1"/>
    <col min="13321" max="13321" width="19.6640625" style="31" bestFit="1" customWidth="1"/>
    <col min="13322" max="13344" width="0" style="31" hidden="1" customWidth="1"/>
    <col min="13345" max="13345" width="9.109375" style="31"/>
    <col min="13346" max="13346" width="19.5546875" style="31" bestFit="1" customWidth="1"/>
    <col min="13347" max="13347" width="17.6640625" style="31" bestFit="1" customWidth="1"/>
    <col min="13348" max="13348" width="15.44140625" style="31" bestFit="1" customWidth="1"/>
    <col min="13349" max="13349" width="9.109375" style="31"/>
    <col min="13350" max="13350" width="9.6640625" style="31" bestFit="1" customWidth="1"/>
    <col min="13351" max="13565" width="9.109375" style="31"/>
    <col min="13566" max="13566" width="16.33203125" style="31" customWidth="1"/>
    <col min="13567" max="13567" width="18.6640625" style="31" customWidth="1"/>
    <col min="13568" max="13568" width="20" style="31" customWidth="1"/>
    <col min="13569" max="13569" width="87.5546875" style="31" customWidth="1"/>
    <col min="13570" max="13570" width="10.33203125" style="31" customWidth="1"/>
    <col min="13571" max="13571" width="1" style="31" customWidth="1"/>
    <col min="13572" max="13572" width="18.5546875" style="31" bestFit="1" customWidth="1"/>
    <col min="13573" max="13573" width="18.6640625" style="31" bestFit="1" customWidth="1"/>
    <col min="13574" max="13574" width="19.109375" style="31" bestFit="1" customWidth="1"/>
    <col min="13575" max="13575" width="18.5546875" style="31" bestFit="1" customWidth="1"/>
    <col min="13576" max="13576" width="18.88671875" style="31" customWidth="1"/>
    <col min="13577" max="13577" width="19.6640625" style="31" bestFit="1" customWidth="1"/>
    <col min="13578" max="13600" width="0" style="31" hidden="1" customWidth="1"/>
    <col min="13601" max="13601" width="9.109375" style="31"/>
    <col min="13602" max="13602" width="19.5546875" style="31" bestFit="1" customWidth="1"/>
    <col min="13603" max="13603" width="17.6640625" style="31" bestFit="1" customWidth="1"/>
    <col min="13604" max="13604" width="15.44140625" style="31" bestFit="1" customWidth="1"/>
    <col min="13605" max="13605" width="9.109375" style="31"/>
    <col min="13606" max="13606" width="9.6640625" style="31" bestFit="1" customWidth="1"/>
    <col min="13607" max="13821" width="9.109375" style="31"/>
    <col min="13822" max="13822" width="16.33203125" style="31" customWidth="1"/>
    <col min="13823" max="13823" width="18.6640625" style="31" customWidth="1"/>
    <col min="13824" max="13824" width="20" style="31" customWidth="1"/>
    <col min="13825" max="13825" width="87.5546875" style="31" customWidth="1"/>
    <col min="13826" max="13826" width="10.33203125" style="31" customWidth="1"/>
    <col min="13827" max="13827" width="1" style="31" customWidth="1"/>
    <col min="13828" max="13828" width="18.5546875" style="31" bestFit="1" customWidth="1"/>
    <col min="13829" max="13829" width="18.6640625" style="31" bestFit="1" customWidth="1"/>
    <col min="13830" max="13830" width="19.109375" style="31" bestFit="1" customWidth="1"/>
    <col min="13831" max="13831" width="18.5546875" style="31" bestFit="1" customWidth="1"/>
    <col min="13832" max="13832" width="18.88671875" style="31" customWidth="1"/>
    <col min="13833" max="13833" width="19.6640625" style="31" bestFit="1" customWidth="1"/>
    <col min="13834" max="13856" width="0" style="31" hidden="1" customWidth="1"/>
    <col min="13857" max="13857" width="9.109375" style="31"/>
    <col min="13858" max="13858" width="19.5546875" style="31" bestFit="1" customWidth="1"/>
    <col min="13859" max="13859" width="17.6640625" style="31" bestFit="1" customWidth="1"/>
    <col min="13860" max="13860" width="15.44140625" style="31" bestFit="1" customWidth="1"/>
    <col min="13861" max="13861" width="9.109375" style="31"/>
    <col min="13862" max="13862" width="9.6640625" style="31" bestFit="1" customWidth="1"/>
    <col min="13863" max="14077" width="9.109375" style="31"/>
    <col min="14078" max="14078" width="16.33203125" style="31" customWidth="1"/>
    <col min="14079" max="14079" width="18.6640625" style="31" customWidth="1"/>
    <col min="14080" max="14080" width="20" style="31" customWidth="1"/>
    <col min="14081" max="14081" width="87.5546875" style="31" customWidth="1"/>
    <col min="14082" max="14082" width="10.33203125" style="31" customWidth="1"/>
    <col min="14083" max="14083" width="1" style="31" customWidth="1"/>
    <col min="14084" max="14084" width="18.5546875" style="31" bestFit="1" customWidth="1"/>
    <col min="14085" max="14085" width="18.6640625" style="31" bestFit="1" customWidth="1"/>
    <col min="14086" max="14086" width="19.109375" style="31" bestFit="1" customWidth="1"/>
    <col min="14087" max="14087" width="18.5546875" style="31" bestFit="1" customWidth="1"/>
    <col min="14088" max="14088" width="18.88671875" style="31" customWidth="1"/>
    <col min="14089" max="14089" width="19.6640625" style="31" bestFit="1" customWidth="1"/>
    <col min="14090" max="14112" width="0" style="31" hidden="1" customWidth="1"/>
    <col min="14113" max="14113" width="9.109375" style="31"/>
    <col min="14114" max="14114" width="19.5546875" style="31" bestFit="1" customWidth="1"/>
    <col min="14115" max="14115" width="17.6640625" style="31" bestFit="1" customWidth="1"/>
    <col min="14116" max="14116" width="15.44140625" style="31" bestFit="1" customWidth="1"/>
    <col min="14117" max="14117" width="9.109375" style="31"/>
    <col min="14118" max="14118" width="9.6640625" style="31" bestFit="1" customWidth="1"/>
    <col min="14119" max="14333" width="9.109375" style="31"/>
    <col min="14334" max="14334" width="16.33203125" style="31" customWidth="1"/>
    <col min="14335" max="14335" width="18.6640625" style="31" customWidth="1"/>
    <col min="14336" max="14336" width="20" style="31" customWidth="1"/>
    <col min="14337" max="14337" width="87.5546875" style="31" customWidth="1"/>
    <col min="14338" max="14338" width="10.33203125" style="31" customWidth="1"/>
    <col min="14339" max="14339" width="1" style="31" customWidth="1"/>
    <col min="14340" max="14340" width="18.5546875" style="31" bestFit="1" customWidth="1"/>
    <col min="14341" max="14341" width="18.6640625" style="31" bestFit="1" customWidth="1"/>
    <col min="14342" max="14342" width="19.109375" style="31" bestFit="1" customWidth="1"/>
    <col min="14343" max="14343" width="18.5546875" style="31" bestFit="1" customWidth="1"/>
    <col min="14344" max="14344" width="18.88671875" style="31" customWidth="1"/>
    <col min="14345" max="14345" width="19.6640625" style="31" bestFit="1" customWidth="1"/>
    <col min="14346" max="14368" width="0" style="31" hidden="1" customWidth="1"/>
    <col min="14369" max="14369" width="9.109375" style="31"/>
    <col min="14370" max="14370" width="19.5546875" style="31" bestFit="1" customWidth="1"/>
    <col min="14371" max="14371" width="17.6640625" style="31" bestFit="1" customWidth="1"/>
    <col min="14372" max="14372" width="15.44140625" style="31" bestFit="1" customWidth="1"/>
    <col min="14373" max="14373" width="9.109375" style="31"/>
    <col min="14374" max="14374" width="9.6640625" style="31" bestFit="1" customWidth="1"/>
    <col min="14375" max="14589" width="9.109375" style="31"/>
    <col min="14590" max="14590" width="16.33203125" style="31" customWidth="1"/>
    <col min="14591" max="14591" width="18.6640625" style="31" customWidth="1"/>
    <col min="14592" max="14592" width="20" style="31" customWidth="1"/>
    <col min="14593" max="14593" width="87.5546875" style="31" customWidth="1"/>
    <col min="14594" max="14594" width="10.33203125" style="31" customWidth="1"/>
    <col min="14595" max="14595" width="1" style="31" customWidth="1"/>
    <col min="14596" max="14596" width="18.5546875" style="31" bestFit="1" customWidth="1"/>
    <col min="14597" max="14597" width="18.6640625" style="31" bestFit="1" customWidth="1"/>
    <col min="14598" max="14598" width="19.109375" style="31" bestFit="1" customWidth="1"/>
    <col min="14599" max="14599" width="18.5546875" style="31" bestFit="1" customWidth="1"/>
    <col min="14600" max="14600" width="18.88671875" style="31" customWidth="1"/>
    <col min="14601" max="14601" width="19.6640625" style="31" bestFit="1" customWidth="1"/>
    <col min="14602" max="14624" width="0" style="31" hidden="1" customWidth="1"/>
    <col min="14625" max="14625" width="9.109375" style="31"/>
    <col min="14626" max="14626" width="19.5546875" style="31" bestFit="1" customWidth="1"/>
    <col min="14627" max="14627" width="17.6640625" style="31" bestFit="1" customWidth="1"/>
    <col min="14628" max="14628" width="15.44140625" style="31" bestFit="1" customWidth="1"/>
    <col min="14629" max="14629" width="9.109375" style="31"/>
    <col min="14630" max="14630" width="9.6640625" style="31" bestFit="1" customWidth="1"/>
    <col min="14631" max="14845" width="9.109375" style="31"/>
    <col min="14846" max="14846" width="16.33203125" style="31" customWidth="1"/>
    <col min="14847" max="14847" width="18.6640625" style="31" customWidth="1"/>
    <col min="14848" max="14848" width="20" style="31" customWidth="1"/>
    <col min="14849" max="14849" width="87.5546875" style="31" customWidth="1"/>
    <col min="14850" max="14850" width="10.33203125" style="31" customWidth="1"/>
    <col min="14851" max="14851" width="1" style="31" customWidth="1"/>
    <col min="14852" max="14852" width="18.5546875" style="31" bestFit="1" customWidth="1"/>
    <col min="14853" max="14853" width="18.6640625" style="31" bestFit="1" customWidth="1"/>
    <col min="14854" max="14854" width="19.109375" style="31" bestFit="1" customWidth="1"/>
    <col min="14855" max="14855" width="18.5546875" style="31" bestFit="1" customWidth="1"/>
    <col min="14856" max="14856" width="18.88671875" style="31" customWidth="1"/>
    <col min="14857" max="14857" width="19.6640625" style="31" bestFit="1" customWidth="1"/>
    <col min="14858" max="14880" width="0" style="31" hidden="1" customWidth="1"/>
    <col min="14881" max="14881" width="9.109375" style="31"/>
    <col min="14882" max="14882" width="19.5546875" style="31" bestFit="1" customWidth="1"/>
    <col min="14883" max="14883" width="17.6640625" style="31" bestFit="1" customWidth="1"/>
    <col min="14884" max="14884" width="15.44140625" style="31" bestFit="1" customWidth="1"/>
    <col min="14885" max="14885" width="9.109375" style="31"/>
    <col min="14886" max="14886" width="9.6640625" style="31" bestFit="1" customWidth="1"/>
    <col min="14887" max="15101" width="9.109375" style="31"/>
    <col min="15102" max="15102" width="16.33203125" style="31" customWidth="1"/>
    <col min="15103" max="15103" width="18.6640625" style="31" customWidth="1"/>
    <col min="15104" max="15104" width="20" style="31" customWidth="1"/>
    <col min="15105" max="15105" width="87.5546875" style="31" customWidth="1"/>
    <col min="15106" max="15106" width="10.33203125" style="31" customWidth="1"/>
    <col min="15107" max="15107" width="1" style="31" customWidth="1"/>
    <col min="15108" max="15108" width="18.5546875" style="31" bestFit="1" customWidth="1"/>
    <col min="15109" max="15109" width="18.6640625" style="31" bestFit="1" customWidth="1"/>
    <col min="15110" max="15110" width="19.109375" style="31" bestFit="1" customWidth="1"/>
    <col min="15111" max="15111" width="18.5546875" style="31" bestFit="1" customWidth="1"/>
    <col min="15112" max="15112" width="18.88671875" style="31" customWidth="1"/>
    <col min="15113" max="15113" width="19.6640625" style="31" bestFit="1" customWidth="1"/>
    <col min="15114" max="15136" width="0" style="31" hidden="1" customWidth="1"/>
    <col min="15137" max="15137" width="9.109375" style="31"/>
    <col min="15138" max="15138" width="19.5546875" style="31" bestFit="1" customWidth="1"/>
    <col min="15139" max="15139" width="17.6640625" style="31" bestFit="1" customWidth="1"/>
    <col min="15140" max="15140" width="15.44140625" style="31" bestFit="1" customWidth="1"/>
    <col min="15141" max="15141" width="9.109375" style="31"/>
    <col min="15142" max="15142" width="9.6640625" style="31" bestFit="1" customWidth="1"/>
    <col min="15143" max="15357" width="9.109375" style="31"/>
    <col min="15358" max="15358" width="16.33203125" style="31" customWidth="1"/>
    <col min="15359" max="15359" width="18.6640625" style="31" customWidth="1"/>
    <col min="15360" max="15360" width="20" style="31" customWidth="1"/>
    <col min="15361" max="15361" width="87.5546875" style="31" customWidth="1"/>
    <col min="15362" max="15362" width="10.33203125" style="31" customWidth="1"/>
    <col min="15363" max="15363" width="1" style="31" customWidth="1"/>
    <col min="15364" max="15364" width="18.5546875" style="31" bestFit="1" customWidth="1"/>
    <col min="15365" max="15365" width="18.6640625" style="31" bestFit="1" customWidth="1"/>
    <col min="15366" max="15366" width="19.109375" style="31" bestFit="1" customWidth="1"/>
    <col min="15367" max="15367" width="18.5546875" style="31" bestFit="1" customWidth="1"/>
    <col min="15368" max="15368" width="18.88671875" style="31" customWidth="1"/>
    <col min="15369" max="15369" width="19.6640625" style="31" bestFit="1" customWidth="1"/>
    <col min="15370" max="15392" width="0" style="31" hidden="1" customWidth="1"/>
    <col min="15393" max="15393" width="9.109375" style="31"/>
    <col min="15394" max="15394" width="19.5546875" style="31" bestFit="1" customWidth="1"/>
    <col min="15395" max="15395" width="17.6640625" style="31" bestFit="1" customWidth="1"/>
    <col min="15396" max="15396" width="15.44140625" style="31" bestFit="1" customWidth="1"/>
    <col min="15397" max="15397" width="9.109375" style="31"/>
    <col min="15398" max="15398" width="9.6640625" style="31" bestFit="1" customWidth="1"/>
    <col min="15399" max="15613" width="9.109375" style="31"/>
    <col min="15614" max="15614" width="16.33203125" style="31" customWidth="1"/>
    <col min="15615" max="15615" width="18.6640625" style="31" customWidth="1"/>
    <col min="15616" max="15616" width="20" style="31" customWidth="1"/>
    <col min="15617" max="15617" width="87.5546875" style="31" customWidth="1"/>
    <col min="15618" max="15618" width="10.33203125" style="31" customWidth="1"/>
    <col min="15619" max="15619" width="1" style="31" customWidth="1"/>
    <col min="15620" max="15620" width="18.5546875" style="31" bestFit="1" customWidth="1"/>
    <col min="15621" max="15621" width="18.6640625" style="31" bestFit="1" customWidth="1"/>
    <col min="15622" max="15622" width="19.109375" style="31" bestFit="1" customWidth="1"/>
    <col min="15623" max="15623" width="18.5546875" style="31" bestFit="1" customWidth="1"/>
    <col min="15624" max="15624" width="18.88671875" style="31" customWidth="1"/>
    <col min="15625" max="15625" width="19.6640625" style="31" bestFit="1" customWidth="1"/>
    <col min="15626" max="15648" width="0" style="31" hidden="1" customWidth="1"/>
    <col min="15649" max="15649" width="9.109375" style="31"/>
    <col min="15650" max="15650" width="19.5546875" style="31" bestFit="1" customWidth="1"/>
    <col min="15651" max="15651" width="17.6640625" style="31" bestFit="1" customWidth="1"/>
    <col min="15652" max="15652" width="15.44140625" style="31" bestFit="1" customWidth="1"/>
    <col min="15653" max="15653" width="9.109375" style="31"/>
    <col min="15654" max="15654" width="9.6640625" style="31" bestFit="1" customWidth="1"/>
    <col min="15655" max="15869" width="9.109375" style="31"/>
    <col min="15870" max="15870" width="16.33203125" style="31" customWidth="1"/>
    <col min="15871" max="15871" width="18.6640625" style="31" customWidth="1"/>
    <col min="15872" max="15872" width="20" style="31" customWidth="1"/>
    <col min="15873" max="15873" width="87.5546875" style="31" customWidth="1"/>
    <col min="15874" max="15874" width="10.33203125" style="31" customWidth="1"/>
    <col min="15875" max="15875" width="1" style="31" customWidth="1"/>
    <col min="15876" max="15876" width="18.5546875" style="31" bestFit="1" customWidth="1"/>
    <col min="15877" max="15877" width="18.6640625" style="31" bestFit="1" customWidth="1"/>
    <col min="15878" max="15878" width="19.109375" style="31" bestFit="1" customWidth="1"/>
    <col min="15879" max="15879" width="18.5546875" style="31" bestFit="1" customWidth="1"/>
    <col min="15880" max="15880" width="18.88671875" style="31" customWidth="1"/>
    <col min="15881" max="15881" width="19.6640625" style="31" bestFit="1" customWidth="1"/>
    <col min="15882" max="15904" width="0" style="31" hidden="1" customWidth="1"/>
    <col min="15905" max="15905" width="9.109375" style="31"/>
    <col min="15906" max="15906" width="19.5546875" style="31" bestFit="1" customWidth="1"/>
    <col min="15907" max="15907" width="17.6640625" style="31" bestFit="1" customWidth="1"/>
    <col min="15908" max="15908" width="15.44140625" style="31" bestFit="1" customWidth="1"/>
    <col min="15909" max="15909" width="9.109375" style="31"/>
    <col min="15910" max="15910" width="9.6640625" style="31" bestFit="1" customWidth="1"/>
    <col min="15911" max="16125" width="9.109375" style="31"/>
    <col min="16126" max="16126" width="16.33203125" style="31" customWidth="1"/>
    <col min="16127" max="16127" width="18.6640625" style="31" customWidth="1"/>
    <col min="16128" max="16128" width="20" style="31" customWidth="1"/>
    <col min="16129" max="16129" width="87.5546875" style="31" customWidth="1"/>
    <col min="16130" max="16130" width="10.33203125" style="31" customWidth="1"/>
    <col min="16131" max="16131" width="1" style="31" customWidth="1"/>
    <col min="16132" max="16132" width="18.5546875" style="31" bestFit="1" customWidth="1"/>
    <col min="16133" max="16133" width="18.6640625" style="31" bestFit="1" customWidth="1"/>
    <col min="16134" max="16134" width="19.109375" style="31" bestFit="1" customWidth="1"/>
    <col min="16135" max="16135" width="18.5546875" style="31" bestFit="1" customWidth="1"/>
    <col min="16136" max="16136" width="18.88671875" style="31" customWidth="1"/>
    <col min="16137" max="16137" width="19.6640625" style="31" bestFit="1" customWidth="1"/>
    <col min="16138" max="16160" width="0" style="31" hidden="1" customWidth="1"/>
    <col min="16161" max="16161" width="9.109375" style="31"/>
    <col min="16162" max="16162" width="19.5546875" style="31" bestFit="1" customWidth="1"/>
    <col min="16163" max="16163" width="17.6640625" style="31" bestFit="1" customWidth="1"/>
    <col min="16164" max="16164" width="15.44140625" style="31" bestFit="1" customWidth="1"/>
    <col min="16165" max="16165" width="9.109375" style="31"/>
    <col min="16166" max="16166" width="9.6640625" style="31" bestFit="1" customWidth="1"/>
    <col min="16167" max="16381" width="9.109375" style="31"/>
    <col min="16382" max="16384" width="9.109375" style="31" customWidth="1"/>
  </cols>
  <sheetData>
    <row r="1" spans="1:32" s="2" customFormat="1" ht="33.75" customHeight="1" thickBot="1" x14ac:dyDescent="0.35">
      <c r="A1" s="87" t="s">
        <v>0</v>
      </c>
      <c r="B1" s="89" t="s">
        <v>1</v>
      </c>
      <c r="C1" s="90"/>
      <c r="D1" s="90"/>
      <c r="E1" s="90"/>
      <c r="F1" s="90"/>
      <c r="G1" s="90"/>
      <c r="H1" s="90"/>
      <c r="I1" s="91" t="s">
        <v>2</v>
      </c>
      <c r="J1" s="92" t="s">
        <v>3</v>
      </c>
      <c r="K1" s="92"/>
      <c r="L1" s="92"/>
      <c r="M1" s="92"/>
      <c r="N1" s="93"/>
      <c r="O1" s="1" t="s">
        <v>4</v>
      </c>
      <c r="P1" s="1" t="s">
        <v>5</v>
      </c>
      <c r="Q1" s="1" t="s">
        <v>6</v>
      </c>
      <c r="R1" s="1" t="s">
        <v>7</v>
      </c>
      <c r="S1" s="1" t="s">
        <v>6</v>
      </c>
      <c r="T1" s="1" t="s">
        <v>7</v>
      </c>
      <c r="U1" s="1" t="s">
        <v>8</v>
      </c>
      <c r="V1" s="1" t="s">
        <v>5</v>
      </c>
      <c r="W1" s="1" t="s">
        <v>9</v>
      </c>
      <c r="X1" s="1" t="s">
        <v>5</v>
      </c>
      <c r="Y1" s="1" t="s">
        <v>10</v>
      </c>
      <c r="Z1" s="1" t="s">
        <v>11</v>
      </c>
      <c r="AA1" s="1" t="s">
        <v>12</v>
      </c>
      <c r="AB1" s="1" t="s">
        <v>13</v>
      </c>
      <c r="AC1" s="1" t="s">
        <v>14</v>
      </c>
      <c r="AD1" s="1" t="s">
        <v>15</v>
      </c>
      <c r="AE1" s="1" t="s">
        <v>16</v>
      </c>
      <c r="AF1" s="1" t="s">
        <v>2</v>
      </c>
    </row>
    <row r="2" spans="1:32" s="2" customFormat="1" ht="42" customHeight="1" thickBot="1" x14ac:dyDescent="0.35">
      <c r="A2" s="88"/>
      <c r="B2" s="3" t="s">
        <v>17</v>
      </c>
      <c r="C2" s="4" t="s">
        <v>18</v>
      </c>
      <c r="D2" s="3" t="s">
        <v>19</v>
      </c>
      <c r="E2" s="3" t="s">
        <v>20</v>
      </c>
      <c r="F2" s="5"/>
      <c r="G2" s="3">
        <v>2025</v>
      </c>
      <c r="H2" s="86" t="s">
        <v>49</v>
      </c>
      <c r="I2" s="91"/>
      <c r="J2" s="6" t="s">
        <v>21</v>
      </c>
      <c r="K2" s="7" t="s">
        <v>22</v>
      </c>
      <c r="L2" s="7" t="s">
        <v>23</v>
      </c>
      <c r="M2" s="8" t="s">
        <v>24</v>
      </c>
      <c r="N2" s="8" t="s">
        <v>25</v>
      </c>
      <c r="O2" s="8" t="s">
        <v>26</v>
      </c>
      <c r="P2" s="8" t="s">
        <v>27</v>
      </c>
      <c r="Q2" s="8" t="s">
        <v>28</v>
      </c>
      <c r="R2" s="8" t="s">
        <v>28</v>
      </c>
      <c r="S2" s="8" t="s">
        <v>29</v>
      </c>
      <c r="T2" s="8" t="s">
        <v>30</v>
      </c>
      <c r="U2" s="8" t="s">
        <v>26</v>
      </c>
      <c r="V2" s="8" t="s">
        <v>31</v>
      </c>
      <c r="W2" s="8" t="s">
        <v>26</v>
      </c>
      <c r="X2" s="8" t="s">
        <v>32</v>
      </c>
      <c r="Y2" s="8" t="s">
        <v>26</v>
      </c>
      <c r="Z2" s="8" t="s">
        <v>26</v>
      </c>
      <c r="AA2" s="8" t="s">
        <v>26</v>
      </c>
      <c r="AB2" s="8" t="s">
        <v>26</v>
      </c>
      <c r="AC2" s="8" t="s">
        <v>26</v>
      </c>
      <c r="AD2" s="8" t="s">
        <v>26</v>
      </c>
      <c r="AE2" s="8" t="s">
        <v>26</v>
      </c>
      <c r="AF2" s="8" t="s">
        <v>26</v>
      </c>
    </row>
    <row r="3" spans="1:32" s="15" customFormat="1" ht="4.5" customHeight="1" thickBot="1" x14ac:dyDescent="0.35">
      <c r="A3" s="9"/>
      <c r="B3" s="10"/>
      <c r="C3" s="10"/>
      <c r="D3" s="10"/>
      <c r="E3" s="10"/>
      <c r="F3" s="10"/>
      <c r="G3" s="10"/>
      <c r="H3" s="11"/>
      <c r="I3" s="12"/>
      <c r="J3" s="13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32" s="15" customFormat="1" ht="35.1" customHeight="1" thickBot="1" x14ac:dyDescent="0.35">
      <c r="A4" s="94" t="s">
        <v>33</v>
      </c>
      <c r="B4" s="97" t="s">
        <v>34</v>
      </c>
      <c r="C4" s="97"/>
      <c r="D4" s="97"/>
      <c r="E4" s="16">
        <f>SUM(E6:E8)</f>
        <v>4.3259822133563261E-2</v>
      </c>
      <c r="F4" s="17"/>
      <c r="G4" s="18"/>
      <c r="H4" s="18"/>
      <c r="I4" s="19"/>
      <c r="J4" s="20" t="e">
        <f>SUM(#REF!,#REF!,#REF!)</f>
        <v>#REF!</v>
      </c>
      <c r="K4" s="20" t="e">
        <f>SUM(#REF!,#REF!,#REF!)</f>
        <v>#REF!</v>
      </c>
      <c r="L4" s="20" t="e">
        <f>SUM(#REF!,#REF!,#REF!)</f>
        <v>#REF!</v>
      </c>
      <c r="M4" s="20" t="e">
        <f>SUM(#REF!,#REF!,#REF!)</f>
        <v>#REF!</v>
      </c>
      <c r="N4" s="20" t="e">
        <f>SUM(#REF!,#REF!,#REF!)</f>
        <v>#REF!</v>
      </c>
      <c r="O4" s="21" t="e">
        <f>SUM(#REF!)</f>
        <v>#REF!</v>
      </c>
      <c r="P4" s="22" t="e">
        <f>SUM(#REF!)</f>
        <v>#REF!</v>
      </c>
      <c r="Q4" s="21" t="e">
        <f>SUM(#REF!,#REF!,#REF!)</f>
        <v>#REF!</v>
      </c>
      <c r="R4" s="22" t="e">
        <f>SUM(#REF!,#REF!,#REF!)</f>
        <v>#REF!</v>
      </c>
      <c r="S4" s="21" t="e">
        <f>SUM(#REF!,#REF!,#REF!)</f>
        <v>#REF!</v>
      </c>
      <c r="T4" s="22" t="e">
        <f>SUM(#REF!,#REF!,#REF!)</f>
        <v>#REF!</v>
      </c>
      <c r="U4" s="21" t="e">
        <f>SUM(#REF!)</f>
        <v>#REF!</v>
      </c>
      <c r="V4" s="22" t="e">
        <f>SUM(#REF!)</f>
        <v>#REF!</v>
      </c>
      <c r="W4" s="21" t="e">
        <f>SUM(#REF!)</f>
        <v>#REF!</v>
      </c>
      <c r="X4" s="22" t="e">
        <f>SUM(#REF!)</f>
        <v>#REF!</v>
      </c>
      <c r="Y4" s="21" t="e">
        <f>SUM(#REF!)</f>
        <v>#REF!</v>
      </c>
      <c r="Z4" s="23" t="e">
        <f>#REF!-656067</f>
        <v>#REF!</v>
      </c>
      <c r="AA4" s="23" t="e">
        <f>O4-U4</f>
        <v>#REF!</v>
      </c>
      <c r="AB4" s="23" t="e">
        <f>#REF!</f>
        <v>#REF!</v>
      </c>
      <c r="AC4" s="23" t="e">
        <f>SUM(#REF!)</f>
        <v>#REF!</v>
      </c>
      <c r="AD4" s="23" t="e">
        <f>SUM(#REF!)</f>
        <v>#REF!</v>
      </c>
      <c r="AE4" s="23" t="e">
        <f>SUM(#REF!)</f>
        <v>#REF!</v>
      </c>
      <c r="AF4" s="23" t="e">
        <f>SUM(Z4:AE4)</f>
        <v>#REF!</v>
      </c>
    </row>
    <row r="5" spans="1:32" ht="35.1" customHeight="1" thickBot="1" x14ac:dyDescent="0.35">
      <c r="A5" s="95"/>
      <c r="B5" s="24" t="s">
        <v>35</v>
      </c>
      <c r="C5" s="98" t="s">
        <v>36</v>
      </c>
      <c r="D5" s="98"/>
      <c r="E5" s="25"/>
      <c r="F5" s="17"/>
      <c r="G5" s="26"/>
      <c r="H5" s="26"/>
      <c r="I5" s="26"/>
      <c r="J5" s="27" t="e">
        <f>#REF!</f>
        <v>#REF!</v>
      </c>
      <c r="K5" s="27" t="e">
        <f>#REF!</f>
        <v>#REF!</v>
      </c>
      <c r="L5" s="27" t="e">
        <f>#REF!</f>
        <v>#REF!</v>
      </c>
      <c r="M5" s="27" t="e">
        <f>#REF!</f>
        <v>#REF!</v>
      </c>
      <c r="N5" s="27" t="e">
        <f>#REF!</f>
        <v>#REF!</v>
      </c>
      <c r="O5" s="28" t="e">
        <f>#REF!</f>
        <v>#REF!</v>
      </c>
      <c r="P5" s="27" t="e">
        <f>#REF!</f>
        <v>#REF!</v>
      </c>
      <c r="Q5" s="28" t="e">
        <f>#REF!</f>
        <v>#REF!</v>
      </c>
      <c r="R5" s="27" t="e">
        <f>#REF!</f>
        <v>#REF!</v>
      </c>
      <c r="S5" s="28" t="e">
        <f>#REF!</f>
        <v>#REF!</v>
      </c>
      <c r="T5" s="27" t="e">
        <f>#REF!</f>
        <v>#REF!</v>
      </c>
      <c r="U5" s="28" t="e">
        <f>#REF!</f>
        <v>#REF!</v>
      </c>
      <c r="V5" s="27" t="e">
        <f>#REF!</f>
        <v>#REF!</v>
      </c>
      <c r="W5" s="28" t="e">
        <f>#REF!</f>
        <v>#REF!</v>
      </c>
      <c r="X5" s="27" t="e">
        <f>#REF!</f>
        <v>#REF!</v>
      </c>
      <c r="Y5" s="28" t="e">
        <f>#REF!</f>
        <v>#REF!</v>
      </c>
      <c r="Z5" s="29" t="e">
        <f>#REF!+#REF!+#REF!</f>
        <v>#REF!</v>
      </c>
      <c r="AA5" s="29" t="e">
        <f>#REF!</f>
        <v>#REF!</v>
      </c>
      <c r="AB5" s="29">
        <v>0</v>
      </c>
      <c r="AC5" s="30">
        <v>900000</v>
      </c>
      <c r="AD5" s="29">
        <v>0</v>
      </c>
      <c r="AE5" s="30">
        <v>1000000</v>
      </c>
      <c r="AF5" s="29" t="e">
        <f>SUM(Z5:AE5)</f>
        <v>#REF!</v>
      </c>
    </row>
    <row r="6" spans="1:32" ht="35.1" customHeight="1" thickBot="1" x14ac:dyDescent="0.35">
      <c r="A6" s="95"/>
      <c r="B6" s="32"/>
      <c r="C6" s="33" t="s">
        <v>52</v>
      </c>
      <c r="D6" s="34" t="s">
        <v>47</v>
      </c>
      <c r="E6" s="35">
        <f>I6/I15</f>
        <v>3.4302942660975268E-3</v>
      </c>
      <c r="F6" s="36"/>
      <c r="G6" s="37">
        <v>12000</v>
      </c>
      <c r="H6" s="37">
        <v>6000</v>
      </c>
      <c r="I6" s="39">
        <f>SUM(G6:H6)</f>
        <v>18000</v>
      </c>
      <c r="J6" s="27"/>
      <c r="K6" s="27"/>
      <c r="L6" s="27"/>
      <c r="M6" s="27"/>
      <c r="N6" s="27"/>
      <c r="O6" s="28"/>
      <c r="P6" s="27"/>
      <c r="Q6" s="28"/>
      <c r="R6" s="27"/>
      <c r="S6" s="28"/>
      <c r="T6" s="27"/>
      <c r="U6" s="28"/>
      <c r="V6" s="27"/>
      <c r="W6" s="28"/>
      <c r="X6" s="27"/>
      <c r="Y6" s="28"/>
      <c r="Z6" s="29"/>
      <c r="AA6" s="29"/>
      <c r="AB6" s="40"/>
      <c r="AC6" s="30"/>
      <c r="AD6" s="29"/>
      <c r="AE6" s="29"/>
      <c r="AF6" s="29"/>
    </row>
    <row r="7" spans="1:32" ht="35.1" customHeight="1" thickBot="1" x14ac:dyDescent="0.35">
      <c r="A7" s="95"/>
      <c r="B7" s="32"/>
      <c r="C7" s="33" t="s">
        <v>37</v>
      </c>
      <c r="D7" s="34" t="s">
        <v>38</v>
      </c>
      <c r="E7" s="35">
        <f>I7/I15</f>
        <v>8.5757356652438176E-3</v>
      </c>
      <c r="F7" s="36"/>
      <c r="G7" s="37">
        <v>30000</v>
      </c>
      <c r="H7" s="37">
        <v>15000</v>
      </c>
      <c r="I7" s="39">
        <f>SUM(G7:H7)</f>
        <v>45000</v>
      </c>
      <c r="J7" s="27"/>
      <c r="K7" s="27"/>
      <c r="L7" s="27"/>
      <c r="M7" s="27"/>
      <c r="N7" s="27"/>
      <c r="O7" s="28"/>
      <c r="P7" s="27"/>
      <c r="Q7" s="28"/>
      <c r="R7" s="27"/>
      <c r="S7" s="28"/>
      <c r="T7" s="27"/>
      <c r="U7" s="28"/>
      <c r="V7" s="27"/>
      <c r="W7" s="28"/>
      <c r="X7" s="27"/>
      <c r="Y7" s="28"/>
      <c r="Z7" s="29"/>
      <c r="AA7" s="29"/>
      <c r="AB7" s="40"/>
      <c r="AC7" s="30"/>
      <c r="AD7" s="29"/>
      <c r="AE7" s="29"/>
      <c r="AF7" s="29"/>
    </row>
    <row r="8" spans="1:32" ht="35.1" customHeight="1" thickBot="1" x14ac:dyDescent="0.35">
      <c r="A8" s="96"/>
      <c r="B8" s="32"/>
      <c r="C8" s="33" t="s">
        <v>53</v>
      </c>
      <c r="D8" s="34" t="s">
        <v>48</v>
      </c>
      <c r="E8" s="35">
        <f>I8/I15</f>
        <v>3.1253792202221915E-2</v>
      </c>
      <c r="F8" s="36"/>
      <c r="G8" s="37">
        <v>80000</v>
      </c>
      <c r="H8" s="37">
        <v>84000</v>
      </c>
      <c r="I8" s="39">
        <f>SUM(G8:H8)</f>
        <v>164000</v>
      </c>
      <c r="J8" s="27"/>
      <c r="K8" s="27"/>
      <c r="L8" s="27"/>
      <c r="M8" s="27"/>
      <c r="N8" s="27"/>
      <c r="O8" s="28"/>
      <c r="P8" s="27"/>
      <c r="Q8" s="28"/>
      <c r="R8" s="27"/>
      <c r="S8" s="28"/>
      <c r="T8" s="27"/>
      <c r="U8" s="28"/>
      <c r="V8" s="27"/>
      <c r="W8" s="28"/>
      <c r="X8" s="27"/>
      <c r="Y8" s="28"/>
      <c r="Z8" s="29"/>
      <c r="AA8" s="29"/>
      <c r="AB8" s="40"/>
      <c r="AC8" s="30"/>
      <c r="AD8" s="29"/>
      <c r="AE8" s="29"/>
      <c r="AF8" s="29"/>
    </row>
    <row r="9" spans="1:32" ht="35.1" customHeight="1" thickBot="1" x14ac:dyDescent="0.35">
      <c r="A9" s="99" t="s">
        <v>39</v>
      </c>
      <c r="B9" s="101" t="s">
        <v>40</v>
      </c>
      <c r="C9" s="101"/>
      <c r="D9" s="101"/>
      <c r="E9" s="41">
        <f>E11</f>
        <v>0.60983009175067149</v>
      </c>
      <c r="F9" s="17"/>
      <c r="G9" s="42"/>
      <c r="H9" s="42"/>
      <c r="I9" s="42"/>
      <c r="J9" s="43" t="e">
        <f>SUM(#REF!,#REF!)</f>
        <v>#REF!</v>
      </c>
      <c r="K9" s="43" t="e">
        <f>SUM(#REF!,#REF!)</f>
        <v>#REF!</v>
      </c>
      <c r="L9" s="43" t="e">
        <f>SUM(#REF!,#REF!)</f>
        <v>#REF!</v>
      </c>
      <c r="M9" s="43" t="e">
        <f>#REF!</f>
        <v>#REF!</v>
      </c>
      <c r="N9" s="43" t="e">
        <f>SUM(#REF!,#REF!)</f>
        <v>#REF!</v>
      </c>
      <c r="O9" s="21" t="e">
        <f>#REF!</f>
        <v>#REF!</v>
      </c>
      <c r="P9" s="43" t="e">
        <f>SUM(#REF!,#REF!)</f>
        <v>#REF!</v>
      </c>
      <c r="Q9" s="21" t="e">
        <f>SUM(#REF!,#REF!)</f>
        <v>#REF!</v>
      </c>
      <c r="R9" s="43" t="e">
        <f>SUM(#REF!,#REF!)</f>
        <v>#REF!</v>
      </c>
      <c r="S9" s="21" t="e">
        <f>SUM(#REF!,#REF!)</f>
        <v>#REF!</v>
      </c>
      <c r="T9" s="43" t="e">
        <f>SUM(#REF!,#REF!)</f>
        <v>#REF!</v>
      </c>
      <c r="U9" s="21" t="e">
        <f>SUM(#REF!,#REF!)</f>
        <v>#REF!</v>
      </c>
      <c r="V9" s="43" t="e">
        <f>SUM(#REF!,#REF!)</f>
        <v>#REF!</v>
      </c>
      <c r="W9" s="21" t="e">
        <f>SUM(#REF!,#REF!)</f>
        <v>#REF!</v>
      </c>
      <c r="X9" s="43" t="e">
        <f>SUM(#REF!,#REF!)</f>
        <v>#REF!</v>
      </c>
      <c r="Y9" s="21" t="e">
        <f>SUM(#REF!,#REF!)</f>
        <v>#REF!</v>
      </c>
      <c r="Z9" s="23" t="e">
        <f>#REF!</f>
        <v>#REF!</v>
      </c>
      <c r="AA9" s="23" t="e">
        <f>#REF!</f>
        <v>#REF!</v>
      </c>
      <c r="AB9" s="23" t="e">
        <f>#REF!+#REF!</f>
        <v>#REF!</v>
      </c>
      <c r="AC9" s="23" t="e">
        <f>SUM(#REF!,#REF!)</f>
        <v>#REF!</v>
      </c>
      <c r="AD9" s="23" t="e">
        <f>SUM(#REF!,#REF!)</f>
        <v>#REF!</v>
      </c>
      <c r="AE9" s="23" t="e">
        <f>SUM(#REF!,#REF!)</f>
        <v>#REF!</v>
      </c>
      <c r="AF9" s="23" t="e">
        <f>SUM(Z9:AE9)</f>
        <v>#REF!</v>
      </c>
    </row>
    <row r="10" spans="1:32" ht="35.1" customHeight="1" thickBot="1" x14ac:dyDescent="0.35">
      <c r="A10" s="100"/>
      <c r="B10" s="48" t="s">
        <v>54</v>
      </c>
      <c r="C10" s="102" t="s">
        <v>41</v>
      </c>
      <c r="D10" s="102"/>
      <c r="E10" s="44"/>
      <c r="F10" s="17"/>
      <c r="G10" s="45"/>
      <c r="H10" s="45"/>
      <c r="I10" s="45"/>
      <c r="J10" s="43"/>
      <c r="K10" s="43"/>
      <c r="L10" s="43"/>
      <c r="M10" s="43"/>
      <c r="N10" s="43"/>
      <c r="O10" s="21"/>
      <c r="P10" s="43"/>
      <c r="Q10" s="21"/>
      <c r="R10" s="43"/>
      <c r="S10" s="21"/>
      <c r="T10" s="43"/>
      <c r="U10" s="21"/>
      <c r="V10" s="43"/>
      <c r="W10" s="21"/>
      <c r="X10" s="43"/>
      <c r="Y10" s="21"/>
      <c r="Z10" s="23"/>
      <c r="AA10" s="23"/>
      <c r="AB10" s="23"/>
      <c r="AC10" s="23"/>
      <c r="AD10" s="23"/>
      <c r="AE10" s="23"/>
      <c r="AF10" s="23"/>
    </row>
    <row r="11" spans="1:32" ht="35.1" customHeight="1" thickBot="1" x14ac:dyDescent="0.35">
      <c r="A11" s="100"/>
      <c r="B11" s="32"/>
      <c r="C11" s="48" t="s">
        <v>55</v>
      </c>
      <c r="D11" s="49" t="s">
        <v>42</v>
      </c>
      <c r="E11" s="46">
        <f>I11/I15</f>
        <v>0.60983009175067149</v>
      </c>
      <c r="F11" s="17"/>
      <c r="G11" s="47">
        <v>1500000</v>
      </c>
      <c r="H11" s="47">
        <v>1700000</v>
      </c>
      <c r="I11" s="47">
        <f>SUM(G11:H11)</f>
        <v>3200000</v>
      </c>
      <c r="J11" s="43"/>
      <c r="K11" s="43"/>
      <c r="L11" s="43"/>
      <c r="M11" s="43"/>
      <c r="N11" s="43"/>
      <c r="O11" s="21"/>
      <c r="P11" s="43"/>
      <c r="Q11" s="21"/>
      <c r="R11" s="43"/>
      <c r="S11" s="21"/>
      <c r="T11" s="43"/>
      <c r="U11" s="21"/>
      <c r="V11" s="43"/>
      <c r="W11" s="21"/>
      <c r="X11" s="43"/>
      <c r="Y11" s="21"/>
      <c r="Z11" s="23"/>
      <c r="AA11" s="23"/>
      <c r="AB11" s="23"/>
      <c r="AC11" s="23"/>
      <c r="AD11" s="23"/>
      <c r="AE11" s="23"/>
      <c r="AF11" s="23"/>
    </row>
    <row r="12" spans="1:32" ht="35.1" customHeight="1" thickBot="1" x14ac:dyDescent="0.35">
      <c r="A12" s="103" t="s">
        <v>43</v>
      </c>
      <c r="B12" s="50" t="s">
        <v>44</v>
      </c>
      <c r="C12" s="50"/>
      <c r="D12" s="51"/>
      <c r="E12" s="52">
        <f>E14</f>
        <v>0.34691008611576518</v>
      </c>
      <c r="F12" s="53"/>
      <c r="G12" s="54"/>
      <c r="H12" s="54"/>
      <c r="I12" s="55"/>
      <c r="J12" s="56" t="e">
        <f>SUM(#REF!)</f>
        <v>#REF!</v>
      </c>
      <c r="K12" s="56" t="e">
        <f>SUM(#REF!)</f>
        <v>#REF!</v>
      </c>
      <c r="L12" s="56" t="e">
        <f>SUM(#REF!)</f>
        <v>#REF!</v>
      </c>
      <c r="M12" s="56" t="e">
        <f>SUM(#REF!)</f>
        <v>#REF!</v>
      </c>
      <c r="N12" s="56" t="e">
        <f>SUM(#REF!)</f>
        <v>#REF!</v>
      </c>
      <c r="O12" s="21" t="e">
        <f>SUM(#REF!)</f>
        <v>#REF!</v>
      </c>
      <c r="P12" s="56" t="e">
        <f>SUM(#REF!)</f>
        <v>#REF!</v>
      </c>
      <c r="Q12" s="21" t="e">
        <f>SUM(#REF!)</f>
        <v>#REF!</v>
      </c>
      <c r="R12" s="56" t="e">
        <f>SUM(#REF!)</f>
        <v>#REF!</v>
      </c>
      <c r="S12" s="21" t="e">
        <f>SUM(#REF!)</f>
        <v>#REF!</v>
      </c>
      <c r="T12" s="56" t="e">
        <f>SUM(#REF!)</f>
        <v>#REF!</v>
      </c>
      <c r="U12" s="21" t="e">
        <f>SUM(#REF!)</f>
        <v>#REF!</v>
      </c>
      <c r="V12" s="56" t="e">
        <f>SUM(#REF!)</f>
        <v>#REF!</v>
      </c>
      <c r="W12" s="21" t="e">
        <f>SUM(#REF!)</f>
        <v>#REF!</v>
      </c>
      <c r="X12" s="56" t="e">
        <f>SUM(#REF!)</f>
        <v>#REF!</v>
      </c>
      <c r="Y12" s="21" t="e">
        <f>SUM(#REF!)</f>
        <v>#REF!</v>
      </c>
      <c r="Z12" s="23" t="e">
        <f>#REF!</f>
        <v>#REF!</v>
      </c>
      <c r="AA12" s="23" t="e">
        <f>O12-U12</f>
        <v>#REF!</v>
      </c>
      <c r="AB12" s="23" t="e">
        <f>#REF!</f>
        <v>#REF!</v>
      </c>
      <c r="AC12" s="23" t="e">
        <f>SUM(#REF!)</f>
        <v>#REF!</v>
      </c>
      <c r="AD12" s="23" t="e">
        <f>SUM(#REF!)</f>
        <v>#REF!</v>
      </c>
      <c r="AE12" s="23" t="e">
        <f>SUM(#REF!)</f>
        <v>#REF!</v>
      </c>
      <c r="AF12" s="23" t="e">
        <f>SUM(Z12:AE12)</f>
        <v>#REF!</v>
      </c>
    </row>
    <row r="13" spans="1:32" ht="35.1" customHeight="1" thickBot="1" x14ac:dyDescent="0.35">
      <c r="A13" s="104"/>
      <c r="B13" s="64" t="s">
        <v>56</v>
      </c>
      <c r="C13" s="102" t="s">
        <v>45</v>
      </c>
      <c r="D13" s="102"/>
      <c r="E13" s="57"/>
      <c r="F13" s="53"/>
      <c r="G13" s="58"/>
      <c r="H13" s="58"/>
      <c r="I13" s="59"/>
      <c r="J13" s="60"/>
      <c r="K13" s="60"/>
      <c r="L13" s="60"/>
      <c r="M13" s="60"/>
      <c r="N13" s="60"/>
      <c r="O13" s="61"/>
      <c r="P13" s="60"/>
      <c r="Q13" s="61"/>
      <c r="R13" s="60"/>
      <c r="S13" s="61"/>
      <c r="T13" s="60"/>
      <c r="U13" s="61"/>
      <c r="V13" s="60"/>
      <c r="W13" s="61"/>
      <c r="X13" s="60"/>
      <c r="Y13" s="61"/>
      <c r="Z13" s="62"/>
      <c r="AA13" s="62"/>
      <c r="AB13" s="62"/>
      <c r="AC13" s="62"/>
      <c r="AD13" s="62"/>
      <c r="AE13" s="62"/>
      <c r="AF13" s="62"/>
    </row>
    <row r="14" spans="1:32" ht="35.1" customHeight="1" thickBot="1" x14ac:dyDescent="0.35">
      <c r="A14" s="104"/>
      <c r="C14" s="65" t="s">
        <v>57</v>
      </c>
      <c r="D14" s="49" t="s">
        <v>46</v>
      </c>
      <c r="E14" s="66">
        <f>I14/I15</f>
        <v>0.34691008611576518</v>
      </c>
      <c r="F14" s="63"/>
      <c r="G14" s="38">
        <v>774635.74</v>
      </c>
      <c r="H14" s="67">
        <v>1045727.49</v>
      </c>
      <c r="I14" s="67">
        <f>SUM(G14:H14)</f>
        <v>1820363.23</v>
      </c>
      <c r="J14" s="60"/>
      <c r="K14" s="60"/>
      <c r="L14" s="60"/>
      <c r="M14" s="60"/>
      <c r="N14" s="60"/>
      <c r="O14" s="61"/>
      <c r="P14" s="60"/>
      <c r="Q14" s="61"/>
      <c r="R14" s="60"/>
      <c r="S14" s="61"/>
      <c r="T14" s="60"/>
      <c r="U14" s="61"/>
      <c r="V14" s="60"/>
      <c r="W14" s="61"/>
      <c r="X14" s="60"/>
      <c r="Y14" s="61"/>
      <c r="Z14" s="62"/>
      <c r="AA14" s="62"/>
      <c r="AB14" s="62"/>
      <c r="AC14" s="62"/>
      <c r="AD14" s="62"/>
      <c r="AE14" s="62"/>
      <c r="AF14" s="62"/>
    </row>
    <row r="15" spans="1:32" s="15" customFormat="1" ht="19.5" customHeight="1" thickBot="1" x14ac:dyDescent="0.35">
      <c r="A15" s="105" t="s">
        <v>2</v>
      </c>
      <c r="B15" s="106"/>
      <c r="C15" s="106"/>
      <c r="D15" s="107"/>
      <c r="E15" s="68">
        <f>SUM(E4+E9+E12)</f>
        <v>1</v>
      </c>
      <c r="F15" s="69"/>
      <c r="G15" s="70">
        <f>SUM(G5:G14)</f>
        <v>2396635.7400000002</v>
      </c>
      <c r="H15" s="70">
        <f>SUM(H5:H14)</f>
        <v>2850727.49</v>
      </c>
      <c r="I15" s="71">
        <f>SUM(I5:I14)</f>
        <v>5247363.2300000004</v>
      </c>
      <c r="J15" s="72"/>
      <c r="K15" s="72"/>
      <c r="L15" s="72"/>
      <c r="M15" s="72"/>
      <c r="N15" s="72"/>
      <c r="O15" s="73"/>
      <c r="P15" s="72"/>
      <c r="Q15" s="73"/>
      <c r="R15" s="72"/>
      <c r="S15" s="73"/>
      <c r="T15" s="72"/>
      <c r="U15" s="73"/>
      <c r="V15" s="72"/>
      <c r="W15" s="73"/>
      <c r="X15" s="72"/>
      <c r="Y15" s="73"/>
      <c r="Z15" s="74"/>
      <c r="AA15" s="74"/>
      <c r="AB15" s="75"/>
      <c r="AC15" s="76"/>
      <c r="AD15" s="74"/>
      <c r="AE15" s="76"/>
      <c r="AF15" s="74"/>
    </row>
    <row r="16" spans="1:32" s="15" customFormat="1" ht="7.5" customHeight="1" thickBot="1" x14ac:dyDescent="0.35">
      <c r="A16" s="77"/>
      <c r="B16" s="77"/>
      <c r="C16" s="77"/>
      <c r="D16" s="77"/>
      <c r="E16" s="78"/>
      <c r="F16" s="69"/>
      <c r="G16" s="79"/>
      <c r="H16" s="80"/>
      <c r="I16" s="80"/>
      <c r="J16" s="72"/>
      <c r="K16" s="72"/>
      <c r="L16" s="72"/>
      <c r="M16" s="72"/>
      <c r="N16" s="72"/>
      <c r="O16" s="73"/>
      <c r="P16" s="72"/>
      <c r="Q16" s="73"/>
      <c r="R16" s="72"/>
      <c r="S16" s="73"/>
      <c r="T16" s="72"/>
      <c r="U16" s="73"/>
      <c r="V16" s="72"/>
      <c r="W16" s="73"/>
      <c r="X16" s="72"/>
      <c r="Y16" s="73"/>
      <c r="Z16" s="74"/>
      <c r="AA16" s="74"/>
      <c r="AB16" s="75"/>
      <c r="AC16" s="76"/>
      <c r="AD16" s="74"/>
      <c r="AE16" s="76"/>
      <c r="AF16" s="74"/>
    </row>
    <row r="17" spans="1:36" ht="19.5" customHeight="1" thickBot="1" x14ac:dyDescent="0.35">
      <c r="A17" s="108" t="s">
        <v>50</v>
      </c>
      <c r="B17" s="109"/>
      <c r="C17" s="109"/>
      <c r="D17" s="109"/>
      <c r="E17" s="109"/>
      <c r="F17" s="81"/>
      <c r="G17" s="110">
        <v>10759353.52</v>
      </c>
      <c r="H17" s="111"/>
      <c r="I17" s="112"/>
      <c r="J17" s="82"/>
      <c r="K17" s="82"/>
      <c r="L17" s="82"/>
      <c r="M17" s="82"/>
      <c r="N17" s="82"/>
      <c r="O17" s="21"/>
      <c r="P17" s="82"/>
      <c r="Q17" s="21"/>
      <c r="R17" s="82"/>
      <c r="S17" s="21"/>
      <c r="T17" s="82"/>
      <c r="U17" s="21"/>
      <c r="V17" s="82"/>
      <c r="W17" s="21"/>
      <c r="X17" s="82"/>
      <c r="Y17" s="21"/>
      <c r="Z17" s="23"/>
      <c r="AA17" s="23"/>
      <c r="AB17" s="23"/>
      <c r="AC17" s="23"/>
      <c r="AD17" s="23"/>
      <c r="AE17" s="23"/>
      <c r="AF17" s="23"/>
      <c r="AI17" s="83"/>
      <c r="AJ17" s="84"/>
    </row>
    <row r="18" spans="1:36" ht="19.5" customHeight="1" thickBot="1" x14ac:dyDescent="0.35">
      <c r="A18" s="108" t="s">
        <v>51</v>
      </c>
      <c r="B18" s="109"/>
      <c r="C18" s="109"/>
      <c r="D18" s="109"/>
      <c r="E18" s="109"/>
      <c r="F18" s="81"/>
      <c r="G18" s="110">
        <v>2864935.95</v>
      </c>
      <c r="H18" s="111"/>
      <c r="I18" s="112"/>
      <c r="J18" s="82"/>
      <c r="K18" s="82"/>
      <c r="L18" s="82"/>
      <c r="M18" s="82"/>
      <c r="N18" s="82"/>
      <c r="O18" s="21"/>
      <c r="P18" s="82"/>
      <c r="Q18" s="21"/>
      <c r="R18" s="82"/>
      <c r="S18" s="21"/>
      <c r="T18" s="82"/>
      <c r="U18" s="21"/>
      <c r="V18" s="82"/>
      <c r="W18" s="21"/>
      <c r="X18" s="82"/>
      <c r="Y18" s="21"/>
      <c r="Z18" s="23"/>
      <c r="AA18" s="23"/>
      <c r="AB18" s="23"/>
      <c r="AC18" s="23"/>
      <c r="AD18" s="23"/>
      <c r="AE18" s="23"/>
      <c r="AF18" s="23"/>
      <c r="AH18" s="85"/>
      <c r="AI18" s="83"/>
      <c r="AJ18" s="84"/>
    </row>
  </sheetData>
  <mergeCells count="17">
    <mergeCell ref="A15:D15"/>
    <mergeCell ref="A17:E17"/>
    <mergeCell ref="A18:E18"/>
    <mergeCell ref="G17:I17"/>
    <mergeCell ref="G18:I18"/>
    <mergeCell ref="A9:A11"/>
    <mergeCell ref="B9:D9"/>
    <mergeCell ref="C10:D10"/>
    <mergeCell ref="A12:A14"/>
    <mergeCell ref="C13:D13"/>
    <mergeCell ref="A1:A2"/>
    <mergeCell ref="B1:H1"/>
    <mergeCell ref="I1:I2"/>
    <mergeCell ref="J1:N1"/>
    <mergeCell ref="A4:A8"/>
    <mergeCell ref="B4:D4"/>
    <mergeCell ref="C5:D5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e0f4049e-aa6f-4779-b314-4e6b53fb6095" xsi:nil="true"/>
    <_Flow_SignoffStatus xmlns="158b3b08-feb8-4691-b254-7880a54c1943" xsi:nil="true"/>
    <_ip_UnifiedCompliancePolicyProperties xmlns="http://schemas.microsoft.com/sharepoint/v3" xsi:nil="true"/>
    <lcf76f155ced4ddcb4097134ff3c332f xmlns="158b3b08-feb8-4691-b254-7880a54c1943">
      <Terms xmlns="http://schemas.microsoft.com/office/infopath/2007/PartnerControls"/>
    </lcf76f155ced4ddcb4097134ff3c332f>
    <Data_x002f_hora xmlns="158b3b08-feb8-4691-b254-7880a54c194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8A7C508F7943F47A9AE431D27A4AAEA" ma:contentTypeVersion="22" ma:contentTypeDescription="Crie um novo documento." ma:contentTypeScope="" ma:versionID="d82d36049896ffc1474e0883a311895a">
  <xsd:schema xmlns:xsd="http://www.w3.org/2001/XMLSchema" xmlns:xs="http://www.w3.org/2001/XMLSchema" xmlns:p="http://schemas.microsoft.com/office/2006/metadata/properties" xmlns:ns1="http://schemas.microsoft.com/sharepoint/v3" xmlns:ns2="158b3b08-feb8-4691-b254-7880a54c1943" xmlns:ns3="e0f4049e-aa6f-4779-b314-4e6b53fb6095" targetNamespace="http://schemas.microsoft.com/office/2006/metadata/properties" ma:root="true" ma:fieldsID="2e81097d5b195011d03e5ad1b7966496" ns1:_="" ns2:_="" ns3:_="">
    <xsd:import namespace="http://schemas.microsoft.com/sharepoint/v3"/>
    <xsd:import namespace="158b3b08-feb8-4691-b254-7880a54c1943"/>
    <xsd:import namespace="e0f4049e-aa6f-4779-b314-4e6b53fb60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Data_x002f_hor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8b3b08-feb8-4691-b254-7880a54c19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1" nillable="true" ma:displayName="Status de liberação" ma:internalName="Status_x0020_de_x0020_libera_x00e7__x00e3_o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Marcações de imagem" ma:readOnly="false" ma:fieldId="{5cf76f15-5ced-4ddc-b409-7134ff3c332f}" ma:taxonomyMulti="true" ma:sspId="37a9c149-240b-4054-b6f2-0d1c435622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a_x002f_hora" ma:index="27" nillable="true" ma:displayName="Data/hora" ma:format="DateOnly" ma:internalName="Data_x002f_hora">
      <xsd:simpleType>
        <xsd:restriction base="dms:DateTime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f4049e-aa6f-4779-b314-4e6b53fb609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b0329bcc-346f-4dd5-a5a8-1417da98f914}" ma:internalName="TaxCatchAll" ma:showField="CatchAllData" ma:web="e0f4049e-aa6f-4779-b314-4e6b53fb60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1917B6-B578-4251-9B75-290D4B2308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FC63F1-E156-4D40-949A-052B84B6B9B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0f4049e-aa6f-4779-b314-4e6b53fb6095"/>
    <ds:schemaRef ds:uri="158b3b08-feb8-4691-b254-7880a54c1943"/>
  </ds:schemaRefs>
</ds:datastoreItem>
</file>

<file path=customXml/itemProps3.xml><?xml version="1.0" encoding="utf-8"?>
<ds:datastoreItem xmlns:ds="http://schemas.openxmlformats.org/officeDocument/2006/customXml" ds:itemID="{B6D4F2C6-E72A-4B82-851F-3E016A43D4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58b3b08-feb8-4691-b254-7880a54c1943"/>
    <ds:schemaRef ds:uri="e0f4049e-aa6f-4779-b314-4e6b53fb60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PAP 2020-2024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CGIGAMPS2002</dc:creator>
  <cp:lastModifiedBy>Windows User</cp:lastModifiedBy>
  <dcterms:created xsi:type="dcterms:W3CDTF">2019-11-04T14:30:41Z</dcterms:created>
  <dcterms:modified xsi:type="dcterms:W3CDTF">2025-01-29T20:44:37Z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0x010100E8A7C508F7943F47A9AE431D27A4AAEA</vt:lpwstr>
  </property>
  <property fmtid="{D5CDD505-2E9C-101B-9397-08002B2CF9AE}" pid="3" name="MediaServiceImageTags">
    <vt:lpwstr/>
  </property>
</Properties>
</file>