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agepeixevivo.sharepoint.com/sites/msteams_71a04c_973631-Pastas/Shared Documents/Pastas/15. Controle PAP_POA/Controles PAP e PPA/PPA AFLUENTES/6-PAPs Individuais/SF 8/"/>
    </mc:Choice>
  </mc:AlternateContent>
  <xr:revisionPtr revIDLastSave="2386" documentId="13_ncr:1_{F1BFE793-0D4E-469B-A5B9-1AEEECBABE37}" xr6:coauthVersionLast="47" xr6:coauthVersionMax="47" xr10:uidLastSave="{89113FDF-AC62-48FD-AE1B-4E746C9A27B9}"/>
  <bookViews>
    <workbookView xWindow="-108" yWindow="-108" windowWidth="23256" windowHeight="12456" xr2:uid="{D77D5D8C-5F9E-43EF-BC6A-51414E499FED}"/>
  </bookViews>
  <sheets>
    <sheet name="SF8" sheetId="18" r:id="rId1"/>
  </sheets>
  <externalReferences>
    <externalReference r:id="rId2"/>
  </externalReferences>
  <definedNames>
    <definedName name="_GoBack">#REF!</definedName>
    <definedName name="ListaOpcoes2">'[1]POA 2024 - SF - antigo'!$BC$1:$BC$7</definedName>
    <definedName name="POAS">'[1]POA 21-25 - SF'!$G$11:$BT$13</definedName>
    <definedName name="POAS2">'[1]METAS CG ANA'!$C$160:$C$198</definedName>
    <definedName name="StatusDoProcesso">#REF!</definedName>
    <definedName name="VIAB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8" l="1"/>
  <c r="E13" i="18"/>
  <c r="E12" i="18"/>
  <c r="H37" i="18"/>
  <c r="I38" i="18"/>
  <c r="I37" i="18" s="1"/>
  <c r="E35" i="18"/>
  <c r="I18" i="18"/>
  <c r="E18" i="18"/>
  <c r="E20" i="18"/>
  <c r="I5" i="18"/>
  <c r="H5" i="18"/>
  <c r="I8" i="18"/>
  <c r="E11" i="18" l="1"/>
  <c r="E10" i="18"/>
  <c r="E9" i="18"/>
  <c r="E33" i="18"/>
  <c r="E8" i="18" l="1"/>
  <c r="E7" i="18" s="1"/>
  <c r="E22" i="18" l="1"/>
  <c r="E21" i="18" s="1"/>
  <c r="I24" i="18"/>
  <c r="I11" i="18"/>
  <c r="I7" i="18" s="1"/>
  <c r="F11" i="18"/>
  <c r="E32" i="18"/>
  <c r="E31" i="18" s="1"/>
  <c r="E15" i="18" l="1"/>
  <c r="E14" i="18" s="1"/>
  <c r="E5" i="18" s="1"/>
  <c r="I15" i="18"/>
  <c r="I14" i="18" s="1"/>
  <c r="H15" i="18"/>
  <c r="H14" i="18" s="1"/>
  <c r="G15" i="18"/>
  <c r="G14" i="18" s="1"/>
  <c r="F15" i="18"/>
  <c r="F14" i="18" s="1"/>
  <c r="H11" i="18"/>
  <c r="G11" i="18"/>
  <c r="H8" i="18"/>
  <c r="H7" i="18" s="1"/>
  <c r="G8" i="18"/>
  <c r="G7" i="18" s="1"/>
  <c r="G5" i="18" s="1"/>
  <c r="F8" i="18"/>
  <c r="F7" i="18" s="1"/>
  <c r="F5" i="18" s="1"/>
  <c r="F38" i="18" l="1"/>
  <c r="F37" i="18" s="1"/>
  <c r="G38" i="18"/>
  <c r="G37" i="18" s="1"/>
  <c r="H38" i="18"/>
  <c r="E39" i="18"/>
  <c r="E38" i="18" s="1"/>
  <c r="E37" i="18" s="1"/>
  <c r="F41" i="18"/>
  <c r="F40" i="18" s="1"/>
  <c r="G41" i="18"/>
  <c r="G40" i="18" s="1"/>
  <c r="H41" i="18"/>
  <c r="H40" i="18" s="1"/>
  <c r="I41" i="18"/>
  <c r="I40" i="18" s="1"/>
  <c r="E42" i="18"/>
  <c r="E43" i="18"/>
  <c r="F45" i="18"/>
  <c r="F44" i="18" s="1"/>
  <c r="G45" i="18"/>
  <c r="G44" i="18" s="1"/>
  <c r="H45" i="18"/>
  <c r="H44" i="18" s="1"/>
  <c r="I45" i="18"/>
  <c r="I44" i="18" s="1"/>
  <c r="E46" i="18"/>
  <c r="E45" i="18" s="1"/>
  <c r="E44" i="18" s="1"/>
  <c r="F21" i="18"/>
  <c r="F20" i="18" s="1"/>
  <c r="G21" i="18"/>
  <c r="G20" i="18" s="1"/>
  <c r="H21" i="18"/>
  <c r="H20" i="18" s="1"/>
  <c r="I21" i="18"/>
  <c r="I20" i="18" s="1"/>
  <c r="I23" i="18"/>
  <c r="F24" i="18"/>
  <c r="F23" i="18" s="1"/>
  <c r="G24" i="18"/>
  <c r="G23" i="18" s="1"/>
  <c r="H24" i="18"/>
  <c r="H23" i="18" s="1"/>
  <c r="E25" i="18"/>
  <c r="E26" i="18"/>
  <c r="E27" i="18"/>
  <c r="F29" i="18"/>
  <c r="F28" i="18" s="1"/>
  <c r="G29" i="18"/>
  <c r="G28" i="18" s="1"/>
  <c r="H29" i="18"/>
  <c r="H28" i="18" s="1"/>
  <c r="I29" i="18"/>
  <c r="I28" i="18" s="1"/>
  <c r="E30" i="18"/>
  <c r="E29" i="18" s="1"/>
  <c r="E28" i="18" s="1"/>
  <c r="F32" i="18"/>
  <c r="F31" i="18" s="1"/>
  <c r="G32" i="18"/>
  <c r="G31" i="18" s="1"/>
  <c r="H32" i="18"/>
  <c r="H31" i="18" s="1"/>
  <c r="I32" i="18"/>
  <c r="I31" i="18" s="1"/>
  <c r="H18" i="18" l="1"/>
  <c r="G18" i="18"/>
  <c r="G35" i="18"/>
  <c r="F18" i="18"/>
  <c r="E24" i="18"/>
  <c r="E23" i="18" s="1"/>
  <c r="E41" i="18"/>
  <c r="E40" i="18" s="1"/>
  <c r="H35" i="18"/>
  <c r="F35" i="18"/>
  <c r="F3" i="18" s="1"/>
  <c r="H3" i="18"/>
  <c r="I35" i="18"/>
  <c r="G3" i="18"/>
  <c r="E3" i="18" l="1"/>
  <c r="I3" i="18"/>
  <c r="J11" i="18"/>
  <c r="J15" i="18" l="1"/>
  <c r="J8" i="18"/>
  <c r="J7" i="18"/>
  <c r="J14" i="18"/>
  <c r="J5" i="18"/>
  <c r="J45" i="18"/>
  <c r="J20" i="18"/>
  <c r="J37" i="18"/>
  <c r="J21" i="18"/>
  <c r="J24" i="18"/>
  <c r="J41" i="18"/>
  <c r="J38" i="18"/>
  <c r="J35" i="18"/>
  <c r="J32" i="18"/>
  <c r="J29" i="18"/>
  <c r="J40" i="18"/>
  <c r="J44" i="18"/>
  <c r="J28" i="18"/>
  <c r="J23" i="18"/>
  <c r="J31" i="18"/>
  <c r="J18" i="18"/>
</calcChain>
</file>

<file path=xl/sharedStrings.xml><?xml version="1.0" encoding="utf-8"?>
<sst xmlns="http://schemas.openxmlformats.org/spreadsheetml/2006/main" count="78" uniqueCount="68">
  <si>
    <t>Total</t>
  </si>
  <si>
    <t>I - Programas e Ações de Gestão</t>
  </si>
  <si>
    <t>% do total</t>
  </si>
  <si>
    <t>Subtotal</t>
  </si>
  <si>
    <t>I.1</t>
  </si>
  <si>
    <t>Programa de Fortalecimento Institucional</t>
  </si>
  <si>
    <t>I.1.1</t>
  </si>
  <si>
    <t>Apoio ao Comitê da Bacia Hidrográfica</t>
  </si>
  <si>
    <t>I.1.1.1</t>
  </si>
  <si>
    <t>I.1.1.2</t>
  </si>
  <si>
    <t>I.1.2</t>
  </si>
  <si>
    <t xml:space="preserve"> Ações de Comunicação, Divulgação, Mobilização e Educação Ambiental</t>
  </si>
  <si>
    <t>I.1.2.1</t>
  </si>
  <si>
    <t>Plano Continuado de Comunicação e Produção de Materiais de Divulgação</t>
  </si>
  <si>
    <t>I.1.2.2</t>
  </si>
  <si>
    <t>I.2</t>
  </si>
  <si>
    <t>Instrumentos de Gestão de Recursos Hídricos</t>
  </si>
  <si>
    <t>1.2.1</t>
  </si>
  <si>
    <t>Plano Diretor de Recursos Hídricos</t>
  </si>
  <si>
    <t>1.2.1.1</t>
  </si>
  <si>
    <t>Atualização de PDRH</t>
  </si>
  <si>
    <t>II - Programas e Ações de Planejamento</t>
  </si>
  <si>
    <t>II.1</t>
  </si>
  <si>
    <t>Conservação e Recuperação Ambiental</t>
  </si>
  <si>
    <t>II.1.1</t>
  </si>
  <si>
    <t>Programa de Conservação e Produção de Água</t>
  </si>
  <si>
    <t>II.1.1.1</t>
  </si>
  <si>
    <t>Elaboração de Projetos Hidroambientais (Conservação do solo, recuperação de áreas degradadas e incremento da recarga hídrica)</t>
  </si>
  <si>
    <t>II.2</t>
  </si>
  <si>
    <t>Saneamento básico</t>
  </si>
  <si>
    <t>II.2.1</t>
  </si>
  <si>
    <t>Programa de Saneamento Básico</t>
  </si>
  <si>
    <t>II.2.1.1</t>
  </si>
  <si>
    <t>Elaboração de Projetos de Implantação, Ampliação ou Melhoria de Sistemas de Abastecimento de Água</t>
  </si>
  <si>
    <t>II.2.1.2</t>
  </si>
  <si>
    <t>Elaboração de Projetos de Implantação, Ampliação ou Melhoria de Sistemas de Esgotamento Sanitário Coletivos ou de Sistemas Individuais de Tratamento de Esgotos Domésticos</t>
  </si>
  <si>
    <t>II.2.1.3</t>
  </si>
  <si>
    <t>Elaboração de Planos Municipais de Sanemaento Básico</t>
  </si>
  <si>
    <t>II.3</t>
  </si>
  <si>
    <t>Incremento da Segurança Hídrica</t>
  </si>
  <si>
    <t>II.3.1</t>
  </si>
  <si>
    <t>Programa deSegurança Hídrica</t>
  </si>
  <si>
    <t>II.3.1.1</t>
  </si>
  <si>
    <t xml:space="preserve">Elaboração de Projetos de Captação e Aproveitamento de Águas Pluviais  </t>
  </si>
  <si>
    <t>II.4</t>
  </si>
  <si>
    <t>Apoio Técnico ao Gerenciamento de Planos, Programas e Projetos</t>
  </si>
  <si>
    <t>II.4.1</t>
  </si>
  <si>
    <t xml:space="preserve">Serviços de gerenciamento e fiscalização técnica </t>
  </si>
  <si>
    <t>II.4.1.1</t>
  </si>
  <si>
    <t>Gerenciamento de Programas, Produção de Especificações Técnicas e Fiscalização Técnica</t>
  </si>
  <si>
    <t>III - Programas e Ações Estruturais</t>
  </si>
  <si>
    <t>III.1</t>
  </si>
  <si>
    <t>III.1.1</t>
  </si>
  <si>
    <t>III.1.1.1</t>
  </si>
  <si>
    <t>III.2</t>
  </si>
  <si>
    <t>III.2.1</t>
  </si>
  <si>
    <t>III.2.1.1</t>
  </si>
  <si>
    <t>III.2.1.2</t>
  </si>
  <si>
    <t>III.3</t>
  </si>
  <si>
    <t>III.3.1</t>
  </si>
  <si>
    <t>III.3.1.1</t>
  </si>
  <si>
    <t>Execução de Projetos Hidroambientais (Conservação do solo, recuperação de áreas degradadas e incremento da recarga hídrica)</t>
  </si>
  <si>
    <t>Apoio à realização e participação em reuniões plenárias, câmaras técnicas, CCRs, grupos de trabalho e eventos do CBH</t>
  </si>
  <si>
    <t xml:space="preserve">Apoio à participação e patrocínio de Eventos Municipais,  Estaduais, Nacionais e Internacionais </t>
  </si>
  <si>
    <t>Execução de Projetos de Implantação, Ampliação ou Melhoria de Sistemas de Abastecimento de Água</t>
  </si>
  <si>
    <t>Execução de Projetos de Implantação, Ampliação ou Melhoria de Sistemas de Esgotamento Sanitário Coletivos ou de Sistemas Individuais de Tratamento de Esgotos Domésticos</t>
  </si>
  <si>
    <t xml:space="preserve">Execução de Projetos de Captação e Aproveitamento de Águas Pluviais  </t>
  </si>
  <si>
    <t xml:space="preserve">Mobilização,  Educação Ambiental e Capacitação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</si>
</sst>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23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color theme="1"/>
      <name val="Times New Roman"/>
      <family val="1"/>
    </font>
    <font>
      <sz val="8.5"/>
      <color rgb="FF000000"/>
      <name val="Arial"/>
      <family val="2"/>
    </font>
    <font>
      <sz val="11"/>
      <color theme="1"/>
      <name val="Aptos Narrow"/>
      <family val="2"/>
      <scheme val="minor"/>
    </font>
    <font>
      <sz val="8.5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8.5"/>
      <name val="Arial"/>
      <family val="2"/>
    </font>
    <font>
      <b/>
      <i/>
      <sz val="8.5"/>
      <name val="Arial"/>
      <family val="2"/>
    </font>
    <font>
      <sz val="8.5"/>
      <color rgb="FF000000"/>
      <name val="Arial"/>
      <family val="2"/>
    </font>
    <font>
      <b/>
      <sz val="8.5"/>
      <color rgb="FF000000"/>
      <name val="Arial"/>
      <family val="2"/>
    </font>
    <font>
      <sz val="8.5"/>
      <name val="Arial"/>
      <family val="2"/>
    </font>
    <font>
      <i/>
      <sz val="8.5"/>
      <color rgb="FF000000"/>
      <name val="Arial"/>
      <family val="2"/>
    </font>
    <font>
      <b/>
      <i/>
      <sz val="8.5"/>
      <color rgb="FF000000"/>
      <name val="Arial"/>
      <family val="2"/>
    </font>
    <font>
      <b/>
      <sz val="8.5"/>
      <name val="Arial"/>
      <family val="2"/>
    </font>
    <font>
      <b/>
      <i/>
      <sz val="8.5"/>
      <name val="Arial"/>
      <family val="2"/>
    </font>
    <font>
      <sz val="8.5"/>
      <color rgb="FF000000"/>
      <name val="Arial"/>
      <family val="2"/>
    </font>
    <font>
      <b/>
      <sz val="8.5"/>
      <color rgb="FF000000"/>
      <name val="Arial"/>
      <family val="2"/>
    </font>
    <font>
      <sz val="8.5"/>
      <name val="Arial"/>
      <family val="2"/>
    </font>
    <font>
      <i/>
      <sz val="8.5"/>
      <color rgb="FF000000"/>
      <name val="Arial"/>
      <family val="2"/>
    </font>
    <font>
      <sz val="8.5"/>
      <color rgb="FFFF0000"/>
      <name val="Arial"/>
      <family val="2"/>
    </font>
    <font>
      <i/>
      <sz val="8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DB4E1"/>
        <bgColor indexed="64"/>
      </patternFill>
    </fill>
    <fill>
      <patternFill patternType="solid">
        <fgColor rgb="FFC5D9F0"/>
        <bgColor indexed="64"/>
      </patternFill>
    </fill>
    <fill>
      <patternFill patternType="solid">
        <fgColor rgb="FFEBF1F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3" fontId="5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164" fontId="0" fillId="0" borderId="0" xfId="0" applyNumberFormat="1"/>
    <xf numFmtId="0" fontId="13" fillId="3" borderId="0" xfId="0" applyFont="1" applyFill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3" fontId="8" fillId="3" borderId="0" xfId="0" applyNumberFormat="1" applyFont="1" applyFill="1" applyAlignment="1">
      <alignment horizontal="center" vertical="center" wrapText="1"/>
    </xf>
    <xf numFmtId="10" fontId="9" fillId="3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vertical="center" wrapText="1"/>
    </xf>
    <xf numFmtId="3" fontId="8" fillId="4" borderId="0" xfId="0" applyNumberFormat="1" applyFont="1" applyFill="1" applyAlignment="1">
      <alignment horizontal="center" vertical="center" wrapText="1"/>
    </xf>
    <xf numFmtId="10" fontId="12" fillId="4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9" fontId="15" fillId="0" borderId="0" xfId="0" applyNumberFormat="1" applyFont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0" fontId="20" fillId="3" borderId="0" xfId="0" applyFont="1" applyFill="1" applyAlignment="1">
      <alignment vertical="center" wrapText="1"/>
    </xf>
    <xf numFmtId="0" fontId="17" fillId="3" borderId="0" xfId="0" applyFont="1" applyFill="1" applyAlignment="1">
      <alignment horizontal="center" vertical="center" wrapText="1"/>
    </xf>
    <xf numFmtId="3" fontId="15" fillId="3" borderId="0" xfId="0" applyNumberFormat="1" applyFont="1" applyFill="1" applyAlignment="1">
      <alignment horizontal="center" vertical="center" wrapText="1"/>
    </xf>
    <xf numFmtId="10" fontId="16" fillId="3" borderId="0" xfId="0" applyNumberFormat="1" applyFont="1" applyFill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vertical="center" wrapText="1"/>
    </xf>
    <xf numFmtId="3" fontId="15" fillId="4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0" fontId="18" fillId="4" borderId="0" xfId="0" applyFont="1" applyFill="1" applyAlignment="1">
      <alignment horizontal="justify" vertical="center" wrapText="1"/>
    </xf>
    <xf numFmtId="0" fontId="19" fillId="4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0" fillId="3" borderId="0" xfId="0" applyFont="1" applyFill="1" applyAlignment="1">
      <alignment horizontal="justify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 wrapText="1"/>
    </xf>
    <xf numFmtId="0" fontId="22" fillId="3" borderId="0" xfId="0" applyFont="1" applyFill="1" applyAlignment="1">
      <alignment vertical="center" wrapText="1"/>
    </xf>
    <xf numFmtId="0" fontId="19" fillId="3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</cellXfs>
  <cellStyles count="4">
    <cellStyle name="Moeda 2" xfId="3" xr:uid="{695DC8F9-DF00-4771-B62D-51F10B262957}"/>
    <cellStyle name="Normal" xfId="0" builtinId="0"/>
    <cellStyle name="Normal 6" xfId="1" xr:uid="{8960A30C-31BC-4264-8CFF-3BBE29A8405D}"/>
    <cellStyle name="Vírgula 3" xfId="2" xr:uid="{1E371021-A306-4614-9165-2B2AB91019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ER&#202;NCIAS\Projetos\8.%20Controle%20PAP_POA\Controle%20POA%20e%20PIA\2025\POA_PIA%20unificado%20APV%20-%20Todos%20os%20comit&#234;s%20-%202025%20v3.xlsm" TargetMode="External"/><Relationship Id="rId1" Type="http://schemas.openxmlformats.org/officeDocument/2006/relationships/externalLinkPath" Target="file:///Z:\GER&#202;NCIAS\Projetos\8.%20Controle%20PAP_POA\Controle%20POA%20e%20PIA\2025\POA_PIA%20unificado%20APV%20-%20Todos%20os%20comit&#234;s%20-%202025%20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A 2023 - SF"/>
      <sheetName val="POA 2024 - SF"/>
      <sheetName val="POA 2025 - SF"/>
      <sheetName val="poasf dn148"/>
      <sheetName val="VIABIL SF"/>
      <sheetName val="Analise"/>
      <sheetName val="POA 21-25 - SF"/>
      <sheetName val="Planilha2"/>
      <sheetName val="Plan SF mar 25"/>
      <sheetName val="Plan SF jan 25"/>
      <sheetName val="Plan SF jan 25 - obsoleta"/>
      <sheetName val="Plan SF abr 25"/>
      <sheetName val="PAP 21-25 SF"/>
      <sheetName val="Planejamento SF DEZ 24"/>
      <sheetName val="Planilha3"/>
      <sheetName val="Planilha1"/>
      <sheetName val="Exec POASF 24"/>
      <sheetName val="Exec POASF"/>
      <sheetName val="Exec POASF 23"/>
      <sheetName val="CPAP"/>
      <sheetName val="POA 2024 - SF - antigo"/>
      <sheetName val="Planejamento SF NOV 24"/>
      <sheetName val="Planejamento SF OUT 24"/>
      <sheetName val="Planejamento SF JUL 24"/>
      <sheetName val="Mem POA SF"/>
      <sheetName val="METAS CG ANA"/>
      <sheetName val="PIA 24-27 - VL"/>
      <sheetName val="Plan VL jan 25"/>
      <sheetName val="Plan VL mar 25"/>
      <sheetName val="PPA 24-27 VL"/>
      <sheetName val="Exec PIAVelhas"/>
      <sheetName val="CPPA VL"/>
      <sheetName val="Mem PIA VELHAS"/>
      <sheetName val="PIA 24-27 - PARA"/>
      <sheetName val="Plan PR jan 25"/>
      <sheetName val="Plan PR mar 25"/>
      <sheetName val="PPA 24-27 PARA"/>
      <sheetName val="Exec PIAPARA"/>
      <sheetName val="CPPA PR"/>
      <sheetName val="Mem PIA PARA"/>
      <sheetName val="PIA 24-27 - PARAOPEBA"/>
      <sheetName val="PPA 24-27 PB"/>
      <sheetName val="Exec PIAPB24"/>
      <sheetName val="Exec PIAPB25"/>
      <sheetName val="CPPA PB"/>
      <sheetName val="Mem PIA PB"/>
      <sheetName val="poa21bruto"/>
      <sheetName val="poa22bru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ABD4-B28D-4F35-BEAA-BF851CD0C7FF}">
  <sheetPr>
    <tabColor rgb="FFFFC000"/>
  </sheetPr>
  <dimension ref="B1:O46"/>
  <sheetViews>
    <sheetView tabSelected="1" zoomScale="115" zoomScaleNormal="115" workbookViewId="0">
      <selection activeCell="B2" sqref="B2:J46"/>
    </sheetView>
  </sheetViews>
  <sheetFormatPr defaultRowHeight="14.4" x14ac:dyDescent="0.3"/>
  <cols>
    <col min="1" max="1" width="2.88671875" customWidth="1"/>
    <col min="2" max="2" width="5.6640625" bestFit="1" customWidth="1"/>
    <col min="3" max="3" width="2.77734375" bestFit="1" customWidth="1"/>
    <col min="4" max="4" width="60.88671875" customWidth="1"/>
    <col min="5" max="9" width="9" bestFit="1" customWidth="1"/>
    <col min="10" max="10" width="10.109375" bestFit="1" customWidth="1"/>
    <col min="12" max="12" width="15" bestFit="1" customWidth="1"/>
    <col min="14" max="14" width="15" bestFit="1" customWidth="1"/>
  </cols>
  <sheetData>
    <row r="1" spans="2:15" ht="9" customHeight="1" x14ac:dyDescent="0.3"/>
    <row r="2" spans="2:15" x14ac:dyDescent="0.3">
      <c r="B2" s="1"/>
      <c r="C2" s="1"/>
      <c r="D2" s="1"/>
      <c r="E2" s="20" t="s">
        <v>0</v>
      </c>
      <c r="F2" s="21">
        <v>2024</v>
      </c>
      <c r="G2" s="21">
        <v>2025</v>
      </c>
      <c r="H2" s="21">
        <v>2026</v>
      </c>
      <c r="I2" s="21">
        <v>2027</v>
      </c>
      <c r="J2" s="1"/>
    </row>
    <row r="3" spans="2:15" x14ac:dyDescent="0.3">
      <c r="B3" s="1"/>
      <c r="C3" s="1"/>
      <c r="D3" s="1"/>
      <c r="E3" s="22">
        <f>E5+E18+E35</f>
        <v>747000</v>
      </c>
      <c r="F3" s="22">
        <f>F5+F18+F35</f>
        <v>0</v>
      </c>
      <c r="G3" s="22">
        <f>G5+G18+G35</f>
        <v>0</v>
      </c>
      <c r="H3" s="22">
        <f>H5+H18+H35</f>
        <v>208500</v>
      </c>
      <c r="I3" s="22">
        <f>I5+I18+I35</f>
        <v>538500</v>
      </c>
      <c r="J3" s="23"/>
    </row>
    <row r="4" spans="2:15" ht="15" thickBot="1" x14ac:dyDescent="0.35">
      <c r="B4" s="24"/>
      <c r="C4" s="25"/>
      <c r="D4" s="26" t="s">
        <v>1</v>
      </c>
      <c r="E4" s="27"/>
      <c r="F4" s="28">
        <v>2024</v>
      </c>
      <c r="G4" s="28">
        <v>2025</v>
      </c>
      <c r="H4" s="28">
        <v>2026</v>
      </c>
      <c r="I4" s="28">
        <v>2027</v>
      </c>
      <c r="J4" s="28" t="s">
        <v>2</v>
      </c>
    </row>
    <row r="5" spans="2:15" ht="15" thickBot="1" x14ac:dyDescent="0.35">
      <c r="B5" s="29"/>
      <c r="C5" s="30"/>
      <c r="D5" s="31" t="s">
        <v>3</v>
      </c>
      <c r="E5" s="32">
        <f>E7+E14</f>
        <v>295000</v>
      </c>
      <c r="F5" s="32">
        <f>F7+F14</f>
        <v>0</v>
      </c>
      <c r="G5" s="32">
        <f>G7+G14</f>
        <v>0</v>
      </c>
      <c r="H5" s="32">
        <f>H7+H14</f>
        <v>137500</v>
      </c>
      <c r="I5" s="32">
        <f>I7+I14</f>
        <v>157500</v>
      </c>
      <c r="J5" s="33">
        <f>E5/$E$3</f>
        <v>0.39491298527443108</v>
      </c>
    </row>
    <row r="6" spans="2:15" x14ac:dyDescent="0.3">
      <c r="B6" s="1"/>
      <c r="C6" s="1"/>
      <c r="D6" s="1"/>
      <c r="E6" s="3"/>
      <c r="F6" s="3"/>
      <c r="G6" s="3"/>
      <c r="H6" s="3"/>
      <c r="I6" s="3"/>
      <c r="J6" s="21"/>
    </row>
    <row r="7" spans="2:15" x14ac:dyDescent="0.3">
      <c r="B7" s="8" t="s">
        <v>4</v>
      </c>
      <c r="C7" s="9"/>
      <c r="D7" s="8" t="s">
        <v>5</v>
      </c>
      <c r="E7" s="10">
        <f>E8+E11</f>
        <v>295000</v>
      </c>
      <c r="F7" s="10">
        <f>F8+F11</f>
        <v>0</v>
      </c>
      <c r="G7" s="10">
        <f>G8+G11</f>
        <v>0</v>
      </c>
      <c r="H7" s="10">
        <f>H8+H11</f>
        <v>137500</v>
      </c>
      <c r="I7" s="10">
        <f>I8+I11</f>
        <v>157500</v>
      </c>
      <c r="J7" s="11">
        <f>E7/$E$3</f>
        <v>0.39491298527443108</v>
      </c>
    </row>
    <row r="8" spans="2:15" x14ac:dyDescent="0.3">
      <c r="B8" s="12" t="s">
        <v>6</v>
      </c>
      <c r="C8" s="13"/>
      <c r="D8" s="14" t="s">
        <v>7</v>
      </c>
      <c r="E8" s="15">
        <f>SUM(E9:E10)</f>
        <v>295000</v>
      </c>
      <c r="F8" s="15">
        <f>SUM(F9:F10)</f>
        <v>0</v>
      </c>
      <c r="G8" s="15">
        <f>SUM(G9:G10)</f>
        <v>0</v>
      </c>
      <c r="H8" s="15">
        <f>SUM(H9:H10)</f>
        <v>137500</v>
      </c>
      <c r="I8" s="15">
        <f>SUM(I9:I10)</f>
        <v>157500</v>
      </c>
      <c r="J8" s="16">
        <f>E8/$E$3</f>
        <v>0.39491298527443108</v>
      </c>
    </row>
    <row r="9" spans="2:15" ht="21.6" x14ac:dyDescent="0.3">
      <c r="B9" s="17" t="s">
        <v>8</v>
      </c>
      <c r="C9" s="18">
        <v>1</v>
      </c>
      <c r="D9" s="17" t="s">
        <v>62</v>
      </c>
      <c r="E9" s="19">
        <f>SUM(F9:I9)</f>
        <v>35000</v>
      </c>
      <c r="F9" s="19"/>
      <c r="G9" s="19"/>
      <c r="H9" s="19">
        <v>17500</v>
      </c>
      <c r="I9" s="19">
        <v>17500</v>
      </c>
      <c r="J9" s="3"/>
    </row>
    <row r="10" spans="2:15" ht="21.6" x14ac:dyDescent="0.3">
      <c r="B10" s="17" t="s">
        <v>9</v>
      </c>
      <c r="C10" s="18">
        <v>2</v>
      </c>
      <c r="D10" s="17" t="s">
        <v>63</v>
      </c>
      <c r="E10" s="19">
        <f>SUM(F10:I10)</f>
        <v>260000</v>
      </c>
      <c r="F10" s="19"/>
      <c r="G10" s="19"/>
      <c r="H10" s="19">
        <v>120000</v>
      </c>
      <c r="I10" s="19">
        <v>140000</v>
      </c>
      <c r="J10" s="3"/>
      <c r="L10" s="7"/>
      <c r="N10" s="7"/>
      <c r="O10" s="7"/>
    </row>
    <row r="11" spans="2:15" x14ac:dyDescent="0.3">
      <c r="B11" s="12" t="s">
        <v>10</v>
      </c>
      <c r="C11" s="13"/>
      <c r="D11" s="12" t="s">
        <v>11</v>
      </c>
      <c r="E11" s="15">
        <f>SUM(E12:E13)</f>
        <v>0</v>
      </c>
      <c r="F11" s="15">
        <f>SUM(F12:F13)</f>
        <v>0</v>
      </c>
      <c r="G11" s="15">
        <f t="shared" ref="G11" si="0">SUM(G12:G13)</f>
        <v>0</v>
      </c>
      <c r="H11" s="15">
        <f>SUM(H12:H13)</f>
        <v>0</v>
      </c>
      <c r="I11" s="15">
        <f>SUM(I12:I13)</f>
        <v>0</v>
      </c>
      <c r="J11" s="16">
        <f>E11/$E$3</f>
        <v>0</v>
      </c>
    </row>
    <row r="12" spans="2:15" x14ac:dyDescent="0.3">
      <c r="B12" s="17" t="s">
        <v>12</v>
      </c>
      <c r="C12" s="18">
        <v>3</v>
      </c>
      <c r="D12" s="17" t="s">
        <v>13</v>
      </c>
      <c r="E12" s="19">
        <f>SUM(F12:I12)</f>
        <v>0</v>
      </c>
      <c r="F12" s="19"/>
      <c r="G12" s="19"/>
      <c r="H12" s="19"/>
      <c r="I12" s="19"/>
      <c r="J12" s="3"/>
      <c r="L12" s="7"/>
      <c r="N12" s="7"/>
      <c r="O12" s="7"/>
    </row>
    <row r="13" spans="2:15" x14ac:dyDescent="0.3">
      <c r="B13" s="2" t="s">
        <v>14</v>
      </c>
      <c r="C13" s="18">
        <v>4</v>
      </c>
      <c r="D13" s="2" t="s">
        <v>67</v>
      </c>
      <c r="E13" s="19">
        <f>SUM(F13:I13)</f>
        <v>0</v>
      </c>
      <c r="F13" s="19"/>
      <c r="G13" s="19"/>
      <c r="H13" s="19"/>
      <c r="I13" s="19"/>
      <c r="J13" s="3"/>
    </row>
    <row r="14" spans="2:15" x14ac:dyDescent="0.3">
      <c r="B14" s="8" t="s">
        <v>15</v>
      </c>
      <c r="C14" s="9"/>
      <c r="D14" s="8" t="s">
        <v>16</v>
      </c>
      <c r="E14" s="10">
        <f>E15</f>
        <v>0</v>
      </c>
      <c r="F14" s="10">
        <f>F15</f>
        <v>0</v>
      </c>
      <c r="G14" s="10">
        <f>G15</f>
        <v>0</v>
      </c>
      <c r="H14" s="10">
        <f>H15</f>
        <v>0</v>
      </c>
      <c r="I14" s="10">
        <f>I15</f>
        <v>0</v>
      </c>
      <c r="J14" s="11">
        <f>E14/$E$3</f>
        <v>0</v>
      </c>
    </row>
    <row r="15" spans="2:15" x14ac:dyDescent="0.3">
      <c r="B15" s="12" t="s">
        <v>17</v>
      </c>
      <c r="C15" s="13"/>
      <c r="D15" s="12" t="s">
        <v>18</v>
      </c>
      <c r="E15" s="15">
        <f>SUM(E16)</f>
        <v>0</v>
      </c>
      <c r="F15" s="15">
        <f>SUM(F16)</f>
        <v>0</v>
      </c>
      <c r="G15" s="15">
        <f>SUM(G16)</f>
        <v>0</v>
      </c>
      <c r="H15" s="15">
        <f>SUM(H16)</f>
        <v>0</v>
      </c>
      <c r="I15" s="15">
        <f>SUM(I16)</f>
        <v>0</v>
      </c>
      <c r="J15" s="16">
        <f>E15/$E$3</f>
        <v>0</v>
      </c>
    </row>
    <row r="16" spans="2:15" x14ac:dyDescent="0.3">
      <c r="B16" s="17" t="s">
        <v>19</v>
      </c>
      <c r="C16" s="18">
        <v>5</v>
      </c>
      <c r="D16" s="17" t="s">
        <v>20</v>
      </c>
      <c r="E16" s="19">
        <f>SUM(F16:I16)</f>
        <v>0</v>
      </c>
      <c r="F16" s="19"/>
      <c r="G16" s="19"/>
      <c r="H16" s="19"/>
      <c r="I16" s="19"/>
      <c r="J16" s="3"/>
    </row>
    <row r="17" spans="2:10" ht="15" thickBot="1" x14ac:dyDescent="0.35">
      <c r="B17" s="24"/>
      <c r="C17" s="25"/>
      <c r="D17" s="26" t="s">
        <v>21</v>
      </c>
      <c r="E17" s="28"/>
      <c r="F17" s="28">
        <v>2024</v>
      </c>
      <c r="G17" s="28">
        <v>2025</v>
      </c>
      <c r="H17" s="28">
        <v>2026</v>
      </c>
      <c r="I17" s="28">
        <v>2027</v>
      </c>
      <c r="J17" s="28" t="s">
        <v>2</v>
      </c>
    </row>
    <row r="18" spans="2:10" ht="15" thickBot="1" x14ac:dyDescent="0.35">
      <c r="B18" s="29"/>
      <c r="C18" s="30"/>
      <c r="D18" s="31" t="s">
        <v>3</v>
      </c>
      <c r="E18" s="32">
        <f>E20+E23+E28+E31</f>
        <v>152000</v>
      </c>
      <c r="F18" s="32">
        <f>F20+F23+F28+F31</f>
        <v>0</v>
      </c>
      <c r="G18" s="32">
        <f>G20+G23+G28+G31</f>
        <v>0</v>
      </c>
      <c r="H18" s="32">
        <f>H20+H23+H28+H31</f>
        <v>71000</v>
      </c>
      <c r="I18" s="32">
        <f>I20+I23+I28+I31</f>
        <v>81000</v>
      </c>
      <c r="J18" s="33">
        <f>E18/$E$3</f>
        <v>0.2034805890227577</v>
      </c>
    </row>
    <row r="19" spans="2:10" x14ac:dyDescent="0.3">
      <c r="B19" s="1"/>
      <c r="C19" s="1"/>
      <c r="D19" s="1"/>
      <c r="E19" s="3"/>
      <c r="F19" s="3"/>
      <c r="G19" s="3"/>
      <c r="H19" s="3"/>
      <c r="I19" s="3"/>
      <c r="J19" s="21"/>
    </row>
    <row r="20" spans="2:10" x14ac:dyDescent="0.3">
      <c r="B20" s="34" t="s">
        <v>22</v>
      </c>
      <c r="C20" s="35"/>
      <c r="D20" s="34" t="s">
        <v>23</v>
      </c>
      <c r="E20" s="36">
        <f>E21</f>
        <v>35000</v>
      </c>
      <c r="F20" s="36">
        <f>F21</f>
        <v>0</v>
      </c>
      <c r="G20" s="36">
        <f>G21</f>
        <v>0</v>
      </c>
      <c r="H20" s="36">
        <f>H21</f>
        <v>25000</v>
      </c>
      <c r="I20" s="36">
        <f>I21</f>
        <v>10000</v>
      </c>
      <c r="J20" s="37">
        <f>E20/$E$3</f>
        <v>4.6854082998661312E-2</v>
      </c>
    </row>
    <row r="21" spans="2:10" x14ac:dyDescent="0.3">
      <c r="B21" s="38" t="s">
        <v>24</v>
      </c>
      <c r="C21" s="39"/>
      <c r="D21" s="45" t="s">
        <v>25</v>
      </c>
      <c r="E21" s="41">
        <f>SUM(E22)</f>
        <v>35000</v>
      </c>
      <c r="F21" s="41">
        <f>SUM(F22)</f>
        <v>0</v>
      </c>
      <c r="G21" s="41">
        <f>SUM(G22)</f>
        <v>0</v>
      </c>
      <c r="H21" s="41">
        <f>SUM(H22)</f>
        <v>25000</v>
      </c>
      <c r="I21" s="41">
        <f>SUM(I22)</f>
        <v>10000</v>
      </c>
      <c r="J21" s="46">
        <f>E21/$E$3</f>
        <v>4.6854082998661312E-2</v>
      </c>
    </row>
    <row r="22" spans="2:10" ht="21.6" x14ac:dyDescent="0.3">
      <c r="B22" s="42" t="s">
        <v>26</v>
      </c>
      <c r="C22" s="47">
        <v>6</v>
      </c>
      <c r="D22" s="42" t="s">
        <v>27</v>
      </c>
      <c r="E22" s="44">
        <f>SUM(F22:J22)</f>
        <v>35000</v>
      </c>
      <c r="F22" s="44"/>
      <c r="G22" s="44"/>
      <c r="H22" s="44">
        <v>25000</v>
      </c>
      <c r="I22" s="44">
        <v>10000</v>
      </c>
      <c r="J22" s="5"/>
    </row>
    <row r="23" spans="2:10" x14ac:dyDescent="0.3">
      <c r="B23" s="34" t="s">
        <v>28</v>
      </c>
      <c r="C23" s="35"/>
      <c r="D23" s="48" t="s">
        <v>29</v>
      </c>
      <c r="E23" s="36">
        <f>E24</f>
        <v>0</v>
      </c>
      <c r="F23" s="36">
        <f>F24</f>
        <v>0</v>
      </c>
      <c r="G23" s="36">
        <f>G24</f>
        <v>0</v>
      </c>
      <c r="H23" s="36">
        <f>H24</f>
        <v>0</v>
      </c>
      <c r="I23" s="36">
        <f>I24</f>
        <v>0</v>
      </c>
      <c r="J23" s="37">
        <f>E23/$E$3</f>
        <v>0</v>
      </c>
    </row>
    <row r="24" spans="2:10" x14ac:dyDescent="0.3">
      <c r="B24" s="38" t="s">
        <v>30</v>
      </c>
      <c r="C24" s="39"/>
      <c r="D24" s="45" t="s">
        <v>31</v>
      </c>
      <c r="E24" s="41">
        <f>SUM(E25:E27)</f>
        <v>0</v>
      </c>
      <c r="F24" s="41">
        <f>SUM(F25:F27)</f>
        <v>0</v>
      </c>
      <c r="G24" s="41">
        <f>SUM(G25:G27)</f>
        <v>0</v>
      </c>
      <c r="H24" s="41">
        <f>SUM(H25:H27)</f>
        <v>0</v>
      </c>
      <c r="I24" s="41">
        <f>SUM(I25:I27)</f>
        <v>0</v>
      </c>
      <c r="J24" s="46">
        <f>E24/$E$3</f>
        <v>0</v>
      </c>
    </row>
    <row r="25" spans="2:10" ht="21.6" x14ac:dyDescent="0.3">
      <c r="B25" s="49" t="s">
        <v>32</v>
      </c>
      <c r="C25" s="50">
        <v>7</v>
      </c>
      <c r="D25" s="49" t="s">
        <v>33</v>
      </c>
      <c r="E25" s="44">
        <f>SUM(F25:I25)</f>
        <v>0</v>
      </c>
      <c r="F25" s="44"/>
      <c r="G25" s="44"/>
      <c r="H25" s="44"/>
      <c r="I25" s="44"/>
      <c r="J25" s="5"/>
    </row>
    <row r="26" spans="2:10" ht="32.4" x14ac:dyDescent="0.3">
      <c r="B26" s="42" t="s">
        <v>34</v>
      </c>
      <c r="C26" s="47">
        <v>8</v>
      </c>
      <c r="D26" s="42" t="s">
        <v>35</v>
      </c>
      <c r="E26" s="44">
        <f>SUM(F26:I26)</f>
        <v>0</v>
      </c>
      <c r="F26" s="44"/>
      <c r="G26" s="44"/>
      <c r="H26" s="44"/>
      <c r="I26" s="44"/>
      <c r="J26" s="5"/>
    </row>
    <row r="27" spans="2:10" x14ac:dyDescent="0.3">
      <c r="B27" s="42" t="s">
        <v>36</v>
      </c>
      <c r="C27" s="47">
        <v>9</v>
      </c>
      <c r="D27" s="49" t="s">
        <v>37</v>
      </c>
      <c r="E27" s="44">
        <f>SUM(F27:I27)</f>
        <v>0</v>
      </c>
      <c r="F27" s="51"/>
      <c r="G27" s="51"/>
      <c r="H27" s="51"/>
      <c r="I27" s="51"/>
      <c r="J27" s="6"/>
    </row>
    <row r="28" spans="2:10" x14ac:dyDescent="0.3">
      <c r="B28" s="52" t="s">
        <v>38</v>
      </c>
      <c r="C28" s="53"/>
      <c r="D28" s="52" t="s">
        <v>39</v>
      </c>
      <c r="E28" s="36">
        <f>E29</f>
        <v>0</v>
      </c>
      <c r="F28" s="36">
        <f>F29</f>
        <v>0</v>
      </c>
      <c r="G28" s="36">
        <f>G29</f>
        <v>0</v>
      </c>
      <c r="H28" s="36">
        <f>H29</f>
        <v>0</v>
      </c>
      <c r="I28" s="36">
        <f>I29</f>
        <v>0</v>
      </c>
      <c r="J28" s="37">
        <f>E28/$E$3</f>
        <v>0</v>
      </c>
    </row>
    <row r="29" spans="2:10" x14ac:dyDescent="0.3">
      <c r="B29" s="40" t="s">
        <v>40</v>
      </c>
      <c r="C29" s="46"/>
      <c r="D29" s="54" t="s">
        <v>41</v>
      </c>
      <c r="E29" s="41">
        <f>SUM(E30)</f>
        <v>0</v>
      </c>
      <c r="F29" s="41">
        <f>SUM(F30)</f>
        <v>0</v>
      </c>
      <c r="G29" s="41">
        <f>SUM(G30)</f>
        <v>0</v>
      </c>
      <c r="H29" s="41">
        <f>SUM(H30)</f>
        <v>0</v>
      </c>
      <c r="I29" s="41">
        <f>SUM(I30)</f>
        <v>0</v>
      </c>
      <c r="J29" s="46">
        <f>E29/$E$3</f>
        <v>0</v>
      </c>
    </row>
    <row r="30" spans="2:10" x14ac:dyDescent="0.3">
      <c r="B30" s="49" t="s">
        <v>42</v>
      </c>
      <c r="C30" s="50">
        <v>10</v>
      </c>
      <c r="D30" s="49" t="s">
        <v>43</v>
      </c>
      <c r="E30" s="44">
        <f>SUM(F30:I30)</f>
        <v>0</v>
      </c>
      <c r="F30" s="44"/>
      <c r="G30" s="44"/>
      <c r="H30" s="44"/>
      <c r="I30" s="44"/>
      <c r="J30" s="5"/>
    </row>
    <row r="31" spans="2:10" x14ac:dyDescent="0.3">
      <c r="B31" s="34" t="s">
        <v>44</v>
      </c>
      <c r="C31" s="35"/>
      <c r="D31" s="48" t="s">
        <v>45</v>
      </c>
      <c r="E31" s="36">
        <f>E32</f>
        <v>117000</v>
      </c>
      <c r="F31" s="36">
        <f>F32</f>
        <v>0</v>
      </c>
      <c r="G31" s="36">
        <f>G32</f>
        <v>0</v>
      </c>
      <c r="H31" s="36">
        <f>H32</f>
        <v>46000</v>
      </c>
      <c r="I31" s="36">
        <f>I32</f>
        <v>71000</v>
      </c>
      <c r="J31" s="37">
        <f>E31/$E$3</f>
        <v>0.15662650602409639</v>
      </c>
    </row>
    <row r="32" spans="2:10" x14ac:dyDescent="0.3">
      <c r="B32" s="38" t="s">
        <v>46</v>
      </c>
      <c r="C32" s="39"/>
      <c r="D32" s="38" t="s">
        <v>47</v>
      </c>
      <c r="E32" s="41">
        <f>SUM(E33)</f>
        <v>117000</v>
      </c>
      <c r="F32" s="41">
        <f>SUM(F33)</f>
        <v>0</v>
      </c>
      <c r="G32" s="41">
        <f>SUM(G33)</f>
        <v>0</v>
      </c>
      <c r="H32" s="41">
        <f>SUM(H33)</f>
        <v>46000</v>
      </c>
      <c r="I32" s="41">
        <f>SUM(I33)</f>
        <v>71000</v>
      </c>
      <c r="J32" s="46">
        <f>E32/$E$3</f>
        <v>0.15662650602409639</v>
      </c>
    </row>
    <row r="33" spans="2:10" ht="21.6" x14ac:dyDescent="0.3">
      <c r="B33" s="42" t="s">
        <v>48</v>
      </c>
      <c r="C33" s="43">
        <v>11</v>
      </c>
      <c r="D33" s="55" t="s">
        <v>49</v>
      </c>
      <c r="E33" s="44">
        <f>SUM(F33:I33)</f>
        <v>117000</v>
      </c>
      <c r="F33" s="44"/>
      <c r="G33" s="44"/>
      <c r="H33" s="44">
        <v>46000</v>
      </c>
      <c r="I33" s="4">
        <v>71000</v>
      </c>
      <c r="J33" s="5"/>
    </row>
    <row r="34" spans="2:10" ht="15" thickBot="1" x14ac:dyDescent="0.35">
      <c r="B34" s="24"/>
      <c r="C34" s="25"/>
      <c r="D34" s="26" t="s">
        <v>50</v>
      </c>
      <c r="E34" s="28"/>
      <c r="F34" s="28">
        <v>2024</v>
      </c>
      <c r="G34" s="28">
        <v>2025</v>
      </c>
      <c r="H34" s="28">
        <v>2026</v>
      </c>
      <c r="I34" s="28">
        <v>2027</v>
      </c>
      <c r="J34" s="28" t="s">
        <v>2</v>
      </c>
    </row>
    <row r="35" spans="2:10" ht="15" thickBot="1" x14ac:dyDescent="0.35">
      <c r="B35" s="29"/>
      <c r="C35" s="30"/>
      <c r="D35" s="31" t="s">
        <v>3</v>
      </c>
      <c r="E35" s="32">
        <f>E37+E40+E44</f>
        <v>300000</v>
      </c>
      <c r="F35" s="32">
        <f>F37+F40+F43</f>
        <v>0</v>
      </c>
      <c r="G35" s="32">
        <f>G37+G40+G43</f>
        <v>0</v>
      </c>
      <c r="H35" s="32">
        <f>H37+H40+H43</f>
        <v>0</v>
      </c>
      <c r="I35" s="32">
        <f>I37+I40+I43</f>
        <v>300000</v>
      </c>
      <c r="J35" s="33">
        <f>E35/$E$3</f>
        <v>0.40160642570281124</v>
      </c>
    </row>
    <row r="36" spans="2:10" x14ac:dyDescent="0.3">
      <c r="B36" s="1"/>
      <c r="C36" s="1"/>
      <c r="D36" s="1"/>
      <c r="E36" s="3"/>
      <c r="F36" s="3"/>
      <c r="G36" s="3"/>
      <c r="H36" s="3"/>
      <c r="I36" s="3"/>
      <c r="J36" s="21"/>
    </row>
    <row r="37" spans="2:10" x14ac:dyDescent="0.3">
      <c r="B37" s="34" t="s">
        <v>51</v>
      </c>
      <c r="C37" s="35"/>
      <c r="D37" s="34" t="s">
        <v>23</v>
      </c>
      <c r="E37" s="36">
        <f>E38</f>
        <v>300000</v>
      </c>
      <c r="F37" s="36">
        <f>F38</f>
        <v>0</v>
      </c>
      <c r="G37" s="36">
        <f>G38</f>
        <v>0</v>
      </c>
      <c r="H37" s="36">
        <f>H38</f>
        <v>0</v>
      </c>
      <c r="I37" s="36">
        <f>I38</f>
        <v>300000</v>
      </c>
      <c r="J37" s="37">
        <f>E37/$E$3</f>
        <v>0.40160642570281124</v>
      </c>
    </row>
    <row r="38" spans="2:10" x14ac:dyDescent="0.3">
      <c r="B38" s="38" t="s">
        <v>52</v>
      </c>
      <c r="C38" s="39"/>
      <c r="D38" s="45" t="s">
        <v>25</v>
      </c>
      <c r="E38" s="41">
        <f>SUM(E39)</f>
        <v>300000</v>
      </c>
      <c r="F38" s="41">
        <f>SUM(F39)</f>
        <v>0</v>
      </c>
      <c r="G38" s="41">
        <f>SUM(G39)</f>
        <v>0</v>
      </c>
      <c r="H38" s="41">
        <f>SUM(H39)</f>
        <v>0</v>
      </c>
      <c r="I38" s="41">
        <f>SUM(I39)</f>
        <v>300000</v>
      </c>
      <c r="J38" s="46">
        <f>E38/$E$3</f>
        <v>0.40160642570281124</v>
      </c>
    </row>
    <row r="39" spans="2:10" ht="21.6" x14ac:dyDescent="0.3">
      <c r="B39" s="42" t="s">
        <v>53</v>
      </c>
      <c r="C39" s="47">
        <v>12</v>
      </c>
      <c r="D39" s="42" t="s">
        <v>61</v>
      </c>
      <c r="E39" s="44">
        <f>SUM(F39:I39)</f>
        <v>300000</v>
      </c>
      <c r="F39" s="44"/>
      <c r="G39" s="44"/>
      <c r="H39" s="44"/>
      <c r="I39" s="44">
        <v>300000</v>
      </c>
      <c r="J39" s="5"/>
    </row>
    <row r="40" spans="2:10" x14ac:dyDescent="0.3">
      <c r="B40" s="34" t="s">
        <v>54</v>
      </c>
      <c r="C40" s="35"/>
      <c r="D40" s="48" t="s">
        <v>29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7">
        <f>E40/$E$3</f>
        <v>0</v>
      </c>
    </row>
    <row r="41" spans="2:10" x14ac:dyDescent="0.3">
      <c r="B41" s="38" t="s">
        <v>55</v>
      </c>
      <c r="C41" s="39"/>
      <c r="D41" s="45" t="s">
        <v>31</v>
      </c>
      <c r="E41" s="41">
        <f>SUM(E42:E43)</f>
        <v>0</v>
      </c>
      <c r="F41" s="41">
        <f>SUM(F42:F43)</f>
        <v>0</v>
      </c>
      <c r="G41" s="41">
        <f>SUM(G42:G43)</f>
        <v>0</v>
      </c>
      <c r="H41" s="41">
        <f>SUM(H42:H43)</f>
        <v>0</v>
      </c>
      <c r="I41" s="41">
        <f>SUM(I42:I43)</f>
        <v>0</v>
      </c>
      <c r="J41" s="46">
        <f>E41/$E$3</f>
        <v>0</v>
      </c>
    </row>
    <row r="42" spans="2:10" ht="21.6" x14ac:dyDescent="0.3">
      <c r="B42" s="49" t="s">
        <v>56</v>
      </c>
      <c r="C42" s="50">
        <v>13</v>
      </c>
      <c r="D42" s="49" t="s">
        <v>64</v>
      </c>
      <c r="E42" s="44">
        <f>SUM(F42:I42)</f>
        <v>0</v>
      </c>
      <c r="F42" s="44"/>
      <c r="G42" s="44"/>
      <c r="H42" s="44"/>
      <c r="I42" s="44"/>
      <c r="J42" s="5"/>
    </row>
    <row r="43" spans="2:10" ht="32.4" x14ac:dyDescent="0.3">
      <c r="B43" s="42" t="s">
        <v>57</v>
      </c>
      <c r="C43" s="47">
        <v>14</v>
      </c>
      <c r="D43" s="42" t="s">
        <v>65</v>
      </c>
      <c r="E43" s="44">
        <f>SUM(F43:I43)</f>
        <v>0</v>
      </c>
      <c r="F43" s="44"/>
      <c r="G43" s="44"/>
      <c r="H43" s="44"/>
      <c r="I43" s="44"/>
      <c r="J43" s="5"/>
    </row>
    <row r="44" spans="2:10" x14ac:dyDescent="0.3">
      <c r="B44" s="52" t="s">
        <v>58</v>
      </c>
      <c r="C44" s="53"/>
      <c r="D44" s="52" t="s">
        <v>39</v>
      </c>
      <c r="E44" s="36">
        <f>E45</f>
        <v>0</v>
      </c>
      <c r="F44" s="36">
        <f>F45</f>
        <v>0</v>
      </c>
      <c r="G44" s="36">
        <f>G45</f>
        <v>0</v>
      </c>
      <c r="H44" s="36">
        <f>H45</f>
        <v>0</v>
      </c>
      <c r="I44" s="36">
        <f>I45</f>
        <v>0</v>
      </c>
      <c r="J44" s="37">
        <f>E44/$E$3</f>
        <v>0</v>
      </c>
    </row>
    <row r="45" spans="2:10" x14ac:dyDescent="0.3">
      <c r="B45" s="40" t="s">
        <v>59</v>
      </c>
      <c r="C45" s="46"/>
      <c r="D45" s="54" t="s">
        <v>41</v>
      </c>
      <c r="E45" s="41">
        <f>SUM(E46)</f>
        <v>0</v>
      </c>
      <c r="F45" s="41">
        <f>SUM(F46)</f>
        <v>0</v>
      </c>
      <c r="G45" s="41">
        <f>SUM(G46)</f>
        <v>0</v>
      </c>
      <c r="H45" s="41">
        <f>SUM(H46)</f>
        <v>0</v>
      </c>
      <c r="I45" s="41">
        <f>SUM(I46)</f>
        <v>0</v>
      </c>
      <c r="J45" s="46">
        <f>E45/$E$3</f>
        <v>0</v>
      </c>
    </row>
    <row r="46" spans="2:10" ht="21.6" x14ac:dyDescent="0.3">
      <c r="B46" s="49" t="s">
        <v>60</v>
      </c>
      <c r="C46" s="50">
        <v>15</v>
      </c>
      <c r="D46" s="49" t="s">
        <v>66</v>
      </c>
      <c r="E46" s="44">
        <f>SUM(F46:I46)</f>
        <v>0</v>
      </c>
      <c r="F46" s="44"/>
      <c r="G46" s="44"/>
      <c r="H46" s="44"/>
      <c r="I46" s="44"/>
      <c r="J46" s="5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d9f8ed-47bc-4efc-be6d-d49aec1b14d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5C9C19BE4C1D40B32081E961C81F6A" ma:contentTypeVersion="13" ma:contentTypeDescription="Crie um novo documento." ma:contentTypeScope="" ma:versionID="700a124d8196fc85515311f8b270aa81">
  <xsd:schema xmlns:xsd="http://www.w3.org/2001/XMLSchema" xmlns:xs="http://www.w3.org/2001/XMLSchema" xmlns:p="http://schemas.microsoft.com/office/2006/metadata/properties" xmlns:ns2="abd9f8ed-47bc-4efc-be6d-d49aec1b14db" targetNamespace="http://schemas.microsoft.com/office/2006/metadata/properties" ma:root="true" ma:fieldsID="790c5c90fc5ea08179ab145c2c58e3ea" ns2:_="">
    <xsd:import namespace="abd9f8ed-47bc-4efc-be6d-d49aec1b14d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9f8ed-47bc-4efc-be6d-d49aec1b14d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6fdff7-7636-441b-a317-92541beca6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0394BD-73D7-43DB-B423-77DC6179F5C6}">
  <ds:schemaRefs>
    <ds:schemaRef ds:uri="http://schemas.microsoft.com/office/2006/metadata/properties"/>
    <ds:schemaRef ds:uri="http://schemas.microsoft.com/office/infopath/2007/PartnerControls"/>
    <ds:schemaRef ds:uri="abd9f8ed-47bc-4efc-be6d-d49aec1b14db"/>
  </ds:schemaRefs>
</ds:datastoreItem>
</file>

<file path=customXml/itemProps2.xml><?xml version="1.0" encoding="utf-8"?>
<ds:datastoreItem xmlns:ds="http://schemas.openxmlformats.org/officeDocument/2006/customXml" ds:itemID="{79ADCCAF-BDCC-45C4-A4D0-53C46316D8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9709E1-C55B-424B-AB94-2BA2B3A758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d9f8ed-47bc-4efc-be6d-d49aec1b14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SF8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Guilherme Moreira de Sousa e Silva</dc:creator>
  <cp:keywords/>
  <dc:description/>
  <cp:lastModifiedBy>Rayssa Balieiro Ribeiro</cp:lastModifiedBy>
  <cp:revision/>
  <dcterms:created xsi:type="dcterms:W3CDTF">2025-04-29T19:02:31Z</dcterms:created>
  <dcterms:modified xsi:type="dcterms:W3CDTF">2025-09-23T17:53:05Z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0x0101006B5C9C19BE4C1D40B32081E961C81F6A</vt:lpwstr>
  </property>
  <property fmtid="{D5CDD505-2E9C-101B-9397-08002B2CF9AE}" pid="3" name="MediaServiceImageTags">
    <vt:lpwstr/>
  </property>
</Properties>
</file>