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W:\URCs\COPAM\REUNIÕES\2025\139ª\Planilhas\"/>
    </mc:Choice>
  </mc:AlternateContent>
  <xr:revisionPtr revIDLastSave="0" documentId="13_ncr:1_{8E9A56FB-78EB-4B8F-9228-74647867DF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REQUENCIA" sheetId="1" r:id="rId1"/>
  </sheets>
  <definedNames>
    <definedName name="_xlnm.Print_Area" localSheetId="0">FREQUENCIA!$A$2:$AJ$23</definedName>
    <definedName name="Z_15AE50D2_379C_4102_BA75_D6C8E9696B77_.wvu.PrintArea" localSheetId="0" hidden="1">FREQUENCIA!$AH$1:$AJ$20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7" i="1" l="1"/>
  <c r="L37" i="1"/>
  <c r="I37" i="1"/>
  <c r="F37" i="1"/>
  <c r="C37" i="1"/>
  <c r="B37" i="1"/>
  <c r="O36" i="1"/>
  <c r="L36" i="1"/>
  <c r="I36" i="1"/>
  <c r="F36" i="1"/>
  <c r="C36" i="1"/>
  <c r="B36" i="1"/>
  <c r="O35" i="1"/>
  <c r="L35" i="1"/>
  <c r="I35" i="1"/>
  <c r="F35" i="1"/>
  <c r="C35" i="1"/>
  <c r="B35" i="1"/>
  <c r="O34" i="1"/>
  <c r="L34" i="1"/>
  <c r="I34" i="1"/>
  <c r="F34" i="1"/>
  <c r="C34" i="1"/>
  <c r="B34" i="1"/>
  <c r="O33" i="1"/>
  <c r="L33" i="1"/>
  <c r="I33" i="1"/>
  <c r="F33" i="1"/>
  <c r="C33" i="1"/>
  <c r="B33" i="1"/>
  <c r="O32" i="1"/>
  <c r="L32" i="1"/>
  <c r="I32" i="1"/>
  <c r="F32" i="1"/>
  <c r="C32" i="1"/>
  <c r="B32" i="1"/>
  <c r="O31" i="1"/>
  <c r="L31" i="1"/>
  <c r="I31" i="1"/>
  <c r="F31" i="1"/>
  <c r="C31" i="1"/>
  <c r="B31" i="1"/>
  <c r="O30" i="1"/>
  <c r="L30" i="1"/>
  <c r="I30" i="1"/>
  <c r="F30" i="1"/>
  <c r="C30" i="1"/>
  <c r="B30" i="1"/>
  <c r="O29" i="1"/>
  <c r="L29" i="1"/>
  <c r="I29" i="1"/>
  <c r="F29" i="1"/>
  <c r="C29" i="1"/>
  <c r="B29" i="1"/>
  <c r="O28" i="1"/>
  <c r="L28" i="1"/>
  <c r="I28" i="1"/>
  <c r="F28" i="1"/>
  <c r="C28" i="1"/>
  <c r="B28" i="1"/>
  <c r="O27" i="1"/>
  <c r="L27" i="1"/>
  <c r="I27" i="1"/>
  <c r="F27" i="1"/>
  <c r="C27" i="1"/>
  <c r="B27" i="1"/>
  <c r="O26" i="1"/>
  <c r="L26" i="1"/>
  <c r="I26" i="1"/>
  <c r="F26" i="1"/>
  <c r="C26" i="1"/>
  <c r="B26" i="1"/>
  <c r="O25" i="1"/>
  <c r="L25" i="1"/>
  <c r="I25" i="1"/>
  <c r="F25" i="1"/>
  <c r="C25" i="1"/>
  <c r="B25" i="1"/>
  <c r="O24" i="1"/>
  <c r="L24" i="1"/>
  <c r="I24" i="1"/>
  <c r="F24" i="1"/>
  <c r="C24" i="1"/>
  <c r="B24" i="1"/>
  <c r="R22" i="1"/>
  <c r="B21" i="1"/>
  <c r="R36" i="1" l="1"/>
  <c r="R32" i="1"/>
  <c r="R25" i="1"/>
  <c r="R29" i="1"/>
  <c r="R33" i="1"/>
  <c r="R26" i="1"/>
  <c r="R30" i="1"/>
  <c r="R28" i="1"/>
  <c r="R35" i="1"/>
  <c r="R37" i="1"/>
  <c r="R31" i="1"/>
  <c r="R24" i="1"/>
  <c r="R34" i="1"/>
  <c r="R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" authorId="0" shapeId="0" xr:uid="{00000000-0006-0000-0000-000001000000}">
      <text>
        <r>
          <rPr>
            <b/>
            <sz val="9"/>
            <rFont val="Segoe UI"/>
            <family val="2"/>
          </rPr>
          <t>User:</t>
        </r>
        <r>
          <rPr>
            <sz val="9"/>
            <rFont val="Segoe UI"/>
            <family val="2"/>
          </rPr>
          <t xml:space="preserve">
Preencher com a data da reunião:
xx/xx</t>
        </r>
      </text>
    </comment>
    <comment ref="D5" authorId="0" shapeId="0" xr:uid="{00000000-0006-0000-0000-000002000000}">
      <text>
        <r>
          <rPr>
            <b/>
            <sz val="9"/>
            <rFont val="Segoe UI"/>
            <family val="2"/>
          </rPr>
          <t>User:</t>
        </r>
        <r>
          <rPr>
            <sz val="9"/>
            <rFont val="Segoe UI"/>
            <family val="2"/>
          </rPr>
          <t xml:space="preserve">
Preencher com a data da reunião:
xx/xx</t>
        </r>
      </text>
    </comment>
    <comment ref="E5" authorId="0" shapeId="0" xr:uid="{00000000-0006-0000-0000-000003000000}">
      <text>
        <r>
          <rPr>
            <b/>
            <sz val="9"/>
            <rFont val="Segoe UI"/>
            <family val="2"/>
          </rPr>
          <t>User:</t>
        </r>
        <r>
          <rPr>
            <sz val="9"/>
            <rFont val="Segoe UI"/>
            <family val="2"/>
          </rPr>
          <t xml:space="preserve">
Preencher com a data da reunião:
xx/xx</t>
        </r>
      </text>
    </comment>
  </commentList>
</comments>
</file>

<file path=xl/sharedStrings.xml><?xml version="1.0" encoding="utf-8"?>
<sst xmlns="http://schemas.openxmlformats.org/spreadsheetml/2006/main" count="263" uniqueCount="51">
  <si>
    <t>Unidade Regional Colegiada Jequitinhonha - URC JEQ</t>
  </si>
  <si>
    <t>ENTIDADES</t>
  </si>
  <si>
    <t>126ª RO</t>
  </si>
  <si>
    <t>127ªRO</t>
  </si>
  <si>
    <t>Nº RO</t>
  </si>
  <si>
    <t>LEGENDA:</t>
  </si>
  <si>
    <t>P</t>
  </si>
  <si>
    <t>Presente</t>
  </si>
  <si>
    <t>PUBLICO</t>
  </si>
  <si>
    <t>Seapa</t>
  </si>
  <si>
    <t>A</t>
  </si>
  <si>
    <t>Ausente</t>
  </si>
  <si>
    <t>Sede</t>
  </si>
  <si>
    <t>p</t>
  </si>
  <si>
    <t>S</t>
  </si>
  <si>
    <t>Suspenso</t>
  </si>
  <si>
    <t>Seinfra</t>
  </si>
  <si>
    <t>V</t>
  </si>
  <si>
    <t>Vago</t>
  </si>
  <si>
    <t>PMMG</t>
  </si>
  <si>
    <t>CREA-MG</t>
  </si>
  <si>
    <t>MPMG</t>
  </si>
  <si>
    <t>Prefeitura de Diamantina</t>
  </si>
  <si>
    <t>SOCIEDADE CIVIL</t>
  </si>
  <si>
    <t>Fiemg</t>
  </si>
  <si>
    <t>Faemg</t>
  </si>
  <si>
    <t>Federaminas</t>
  </si>
  <si>
    <t>Sindicato dos Produtores</t>
  </si>
  <si>
    <t>Promutuca</t>
  </si>
  <si>
    <t>Zeladoria do Planeta</t>
  </si>
  <si>
    <t>Senar/MG</t>
  </si>
  <si>
    <t>Nº de Reuniões:</t>
  </si>
  <si>
    <t>ENTIDADE</t>
  </si>
  <si>
    <t>Frequência</t>
  </si>
  <si>
    <t>Ausência</t>
  </si>
  <si>
    <t>Suspensão</t>
  </si>
  <si>
    <t>Desligado</t>
  </si>
  <si>
    <t>Porcentagem</t>
  </si>
  <si>
    <t>129ª RO</t>
  </si>
  <si>
    <t xml:space="preserve">P </t>
  </si>
  <si>
    <t>130ª RO</t>
  </si>
  <si>
    <t>128ª RO</t>
  </si>
  <si>
    <t>131ª RO</t>
  </si>
  <si>
    <t>132ª RO</t>
  </si>
  <si>
    <t>133ª RO</t>
  </si>
  <si>
    <t>134ª RO</t>
  </si>
  <si>
    <t>135ª RO</t>
  </si>
  <si>
    <t>136ª RO</t>
  </si>
  <si>
    <t>137ª RO</t>
  </si>
  <si>
    <t>138ª RO</t>
  </si>
  <si>
    <t>139ª 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</si>
</sst>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;@"/>
    <numFmt numFmtId="165" formatCode="dd/m"/>
  </numFmts>
  <fonts count="19">
    <font>
      <sz val="11"/>
      <color theme="1"/>
      <name val="Calibri"/>
      <charset val="134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Segoe UI"/>
      <family val="2"/>
    </font>
    <font>
      <sz val="9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5" tint="0.79992065187536243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textRotation="90"/>
    </xf>
    <xf numFmtId="0" fontId="0" fillId="2" borderId="0" xfId="0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 wrapText="1"/>
    </xf>
    <xf numFmtId="165" fontId="7" fillId="2" borderId="1" xfId="3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8" fillId="2" borderId="0" xfId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5" fontId="7" fillId="2" borderId="7" xfId="3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5" fontId="7" fillId="2" borderId="0" xfId="3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4" fillId="6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0" fontId="5" fillId="3" borderId="7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textRotation="90"/>
    </xf>
    <xf numFmtId="0" fontId="8" fillId="6" borderId="0" xfId="0" applyFont="1" applyFill="1" applyBorder="1" applyAlignment="1">
      <alignment horizontal="center" vertical="center" textRotation="90"/>
    </xf>
    <xf numFmtId="0" fontId="8" fillId="5" borderId="0" xfId="0" applyFont="1" applyFill="1" applyBorder="1" applyAlignment="1">
      <alignment horizontal="center" vertical="center" textRotation="90"/>
    </xf>
  </cellXfs>
  <cellStyles count="4">
    <cellStyle name="20% - Ênfase2" xfId="2" builtinId="34"/>
    <cellStyle name="20% - Ênfase3" xfId="1" builtinId="38"/>
    <cellStyle name="Hiperlink 2" xfId="3" xr:uid="{00000000-0005-0000-0000-000031000000}"/>
    <cellStyle name="Normal" xfId="0" builtinId="0"/>
  </cellStyles>
  <dxfs count="21"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theme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0"/>
      <tableStyleElement type="headerRow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Participação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FREQUENCIA!$B$24:$B$37</c:f>
              <c:strCache>
                <c:ptCount val="14"/>
                <c:pt idx="0">
                  <c:v>Seapa</c:v>
                </c:pt>
                <c:pt idx="1">
                  <c:v>Sede</c:v>
                </c:pt>
                <c:pt idx="2">
                  <c:v>Seinfra</c:v>
                </c:pt>
                <c:pt idx="3">
                  <c:v>PMMG</c:v>
                </c:pt>
                <c:pt idx="4">
                  <c:v>CREA-MG</c:v>
                </c:pt>
                <c:pt idx="5">
                  <c:v>MPMG</c:v>
                </c:pt>
                <c:pt idx="6">
                  <c:v>Prefeitura de Diamantina</c:v>
                </c:pt>
                <c:pt idx="7">
                  <c:v>Fiemg</c:v>
                </c:pt>
                <c:pt idx="8">
                  <c:v>Faemg</c:v>
                </c:pt>
                <c:pt idx="9">
                  <c:v>Federaminas</c:v>
                </c:pt>
                <c:pt idx="10">
                  <c:v>Sindicato dos Produtores</c:v>
                </c:pt>
                <c:pt idx="11">
                  <c:v>Promutuca</c:v>
                </c:pt>
                <c:pt idx="12">
                  <c:v>Zeladoria do Planeta</c:v>
                </c:pt>
                <c:pt idx="13">
                  <c:v>Senar/MG</c:v>
                </c:pt>
              </c:strCache>
            </c:strRef>
          </c:cat>
          <c:val>
            <c:numRef>
              <c:f>FREQUENCIA!$R$24:$R$37</c:f>
              <c:numCache>
                <c:formatCode>0.00%</c:formatCode>
                <c:ptCount val="14"/>
                <c:pt idx="0">
                  <c:v>0.9285714285714286</c:v>
                </c:pt>
                <c:pt idx="1">
                  <c:v>0.5</c:v>
                </c:pt>
                <c:pt idx="2">
                  <c:v>0.9285714285714286</c:v>
                </c:pt>
                <c:pt idx="3">
                  <c:v>0.7857142857142857</c:v>
                </c:pt>
                <c:pt idx="4">
                  <c:v>0.9285714285714286</c:v>
                </c:pt>
                <c:pt idx="5">
                  <c:v>0.9285714285714286</c:v>
                </c:pt>
                <c:pt idx="6">
                  <c:v>0.8571428571428571</c:v>
                </c:pt>
                <c:pt idx="7">
                  <c:v>0.9285714285714286</c:v>
                </c:pt>
                <c:pt idx="8">
                  <c:v>0.9285714285714286</c:v>
                </c:pt>
                <c:pt idx="9">
                  <c:v>0.9285714285714286</c:v>
                </c:pt>
                <c:pt idx="10">
                  <c:v>0.9285714285714286</c:v>
                </c:pt>
                <c:pt idx="11">
                  <c:v>0.8571428571428571</c:v>
                </c:pt>
                <c:pt idx="12">
                  <c:v>0.8571428571428571</c:v>
                </c:pt>
                <c:pt idx="13">
                  <c:v>0.9285714285714286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C-4EFB-BE67-F12D6FE9822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FREQUENCIA!$B$24:$B$37</c:f>
              <c:strCache>
                <c:ptCount val="14"/>
                <c:pt idx="0">
                  <c:v>Seapa</c:v>
                </c:pt>
                <c:pt idx="1">
                  <c:v>Sede</c:v>
                </c:pt>
                <c:pt idx="2">
                  <c:v>Seinfra</c:v>
                </c:pt>
                <c:pt idx="3">
                  <c:v>PMMG</c:v>
                </c:pt>
                <c:pt idx="4">
                  <c:v>CREA-MG</c:v>
                </c:pt>
                <c:pt idx="5">
                  <c:v>MPMG</c:v>
                </c:pt>
                <c:pt idx="6">
                  <c:v>Prefeitura de Diamantina</c:v>
                </c:pt>
                <c:pt idx="7">
                  <c:v>Fiemg</c:v>
                </c:pt>
                <c:pt idx="8">
                  <c:v>Faemg</c:v>
                </c:pt>
                <c:pt idx="9">
                  <c:v>Federaminas</c:v>
                </c:pt>
                <c:pt idx="10">
                  <c:v>Sindicato dos Produtores</c:v>
                </c:pt>
                <c:pt idx="11">
                  <c:v>Promutuca</c:v>
                </c:pt>
                <c:pt idx="12">
                  <c:v>Zeladoria do Planeta</c:v>
                </c:pt>
                <c:pt idx="13">
                  <c:v>Senar/MG</c:v>
                </c:pt>
              </c:strCache>
            </c:strRef>
          </c:cat>
          <c:val>
            <c:numRef>
              <c:f>FREQUENCIA!$S$24:$S$37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E2FC-4EFB-BE67-F12D6FE98224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FREQUENCIA!$B$24:$B$37</c:f>
              <c:strCache>
                <c:ptCount val="14"/>
                <c:pt idx="0">
                  <c:v>Seapa</c:v>
                </c:pt>
                <c:pt idx="1">
                  <c:v>Sede</c:v>
                </c:pt>
                <c:pt idx="2">
                  <c:v>Seinfra</c:v>
                </c:pt>
                <c:pt idx="3">
                  <c:v>PMMG</c:v>
                </c:pt>
                <c:pt idx="4">
                  <c:v>CREA-MG</c:v>
                </c:pt>
                <c:pt idx="5">
                  <c:v>MPMG</c:v>
                </c:pt>
                <c:pt idx="6">
                  <c:v>Prefeitura de Diamantina</c:v>
                </c:pt>
                <c:pt idx="7">
                  <c:v>Fiemg</c:v>
                </c:pt>
                <c:pt idx="8">
                  <c:v>Faemg</c:v>
                </c:pt>
                <c:pt idx="9">
                  <c:v>Federaminas</c:v>
                </c:pt>
                <c:pt idx="10">
                  <c:v>Sindicato dos Produtores</c:v>
                </c:pt>
                <c:pt idx="11">
                  <c:v>Promutuca</c:v>
                </c:pt>
                <c:pt idx="12">
                  <c:v>Zeladoria do Planeta</c:v>
                </c:pt>
                <c:pt idx="13">
                  <c:v>Senar/MG</c:v>
                </c:pt>
              </c:strCache>
            </c:strRef>
          </c:cat>
          <c:val>
            <c:numRef>
              <c:f>FREQUENCIA!$T$24:$T$37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2-E2FC-4EFB-BE67-F12D6FE98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2314544"/>
        <c:axId val="275301040"/>
      </c:barChart>
      <c:catAx>
        <c:axId val="27231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5301040"/>
        <c:crosses val="autoZero"/>
        <c:auto val="1"/>
        <c:lblAlgn val="ctr"/>
        <c:lblOffset val="100"/>
        <c:noMultiLvlLbl val="0"/>
      </c:catAx>
      <c:valAx>
        <c:axId val="27530104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231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pt-BR" sz="1800" b="1">
              <a:solidFill>
                <a:schemeClr val="accent6">
                  <a:lumMod val="75000"/>
                </a:scheme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800" b="1">
                <a:solidFill>
                  <a:schemeClr val="accent6">
                    <a:lumMod val="75000"/>
                  </a:schemeClr>
                </a:solidFill>
              </a:rPr>
              <a:t>Conselho Estadual</a:t>
            </a:r>
            <a:r>
              <a:rPr lang="pt-BR" sz="1800" b="1" baseline="0">
                <a:solidFill>
                  <a:schemeClr val="accent6">
                    <a:lumMod val="75000"/>
                  </a:schemeClr>
                </a:solidFill>
              </a:rPr>
              <a:t> de Política Ambiental - Copam</a:t>
            </a:r>
            <a:endParaRPr lang="pt-BR" sz="1800" b="1">
              <a:solidFill>
                <a:schemeClr val="accent6">
                  <a:lumMod val="75000"/>
                </a:scheme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800" b="1">
                <a:solidFill>
                  <a:schemeClr val="accent6">
                    <a:lumMod val="75000"/>
                  </a:schemeClr>
                </a:solidFill>
              </a:rPr>
              <a:t>Jequitinhonha - URC JEQ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accent6">
                    <a:lumMod val="75000"/>
                  </a:schemeClr>
                </a:solidFill>
              </a:rPr>
              <a:t>Biênio</a:t>
            </a:r>
            <a:r>
              <a:rPr lang="pt-BR" b="1" baseline="0">
                <a:solidFill>
                  <a:schemeClr val="accent6">
                    <a:lumMod val="75000"/>
                  </a:schemeClr>
                </a:solidFill>
              </a:rPr>
              <a:t> 23-25  </a:t>
            </a:r>
            <a:r>
              <a:rPr lang="pt-BR" baseline="0"/>
              <a:t>período: julho de 2023 à julho de 2025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FREQUENCIA!$C$23</c:f>
              <c:strCache>
                <c:ptCount val="1"/>
                <c:pt idx="0">
                  <c:v>Frequência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Seapa</c:v>
                </c:pt>
                <c:pt idx="1">
                  <c:v>Sede</c:v>
                </c:pt>
                <c:pt idx="2">
                  <c:v>Seinfra</c:v>
                </c:pt>
                <c:pt idx="3">
                  <c:v>PMMG</c:v>
                </c:pt>
                <c:pt idx="4">
                  <c:v>CREA-MG</c:v>
                </c:pt>
                <c:pt idx="5">
                  <c:v>MPMG</c:v>
                </c:pt>
                <c:pt idx="6">
                  <c:v>Prefeitura de Diamantina</c:v>
                </c:pt>
                <c:pt idx="7">
                  <c:v>Fiemg</c:v>
                </c:pt>
                <c:pt idx="8">
                  <c:v>Faemg</c:v>
                </c:pt>
                <c:pt idx="9">
                  <c:v>Federaminas</c:v>
                </c:pt>
                <c:pt idx="10">
                  <c:v>Sindicato dos Produtores</c:v>
                </c:pt>
                <c:pt idx="11">
                  <c:v>Promutuca</c:v>
                </c:pt>
                <c:pt idx="12">
                  <c:v>Zeladoria do Planeta</c:v>
                </c:pt>
                <c:pt idx="13">
                  <c:v>Senar/MG</c:v>
                </c:pt>
              </c:strCache>
            </c:strRef>
          </c:cat>
          <c:val>
            <c:numRef>
              <c:f>FREQUENCIA!$C$24:$C$37</c:f>
              <c:numCache>
                <c:formatCode>General</c:formatCode>
                <c:ptCount val="14"/>
                <c:pt idx="0">
                  <c:v>13</c:v>
                </c:pt>
                <c:pt idx="1">
                  <c:v>7</c:v>
                </c:pt>
                <c:pt idx="2">
                  <c:v>13</c:v>
                </c:pt>
                <c:pt idx="3">
                  <c:v>11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12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A-4346-B01E-0C5D274B1178}"/>
            </c:ext>
          </c:extLst>
        </c:ser>
        <c:ser>
          <c:idx val="3"/>
          <c:order val="3"/>
          <c:tx>
            <c:strRef>
              <c:f>FREQUENCIA!$F$23</c:f>
              <c:strCache>
                <c:ptCount val="1"/>
                <c:pt idx="0">
                  <c:v>Ausência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Seapa</c:v>
                </c:pt>
                <c:pt idx="1">
                  <c:v>Sede</c:v>
                </c:pt>
                <c:pt idx="2">
                  <c:v>Seinfra</c:v>
                </c:pt>
                <c:pt idx="3">
                  <c:v>PMMG</c:v>
                </c:pt>
                <c:pt idx="4">
                  <c:v>CREA-MG</c:v>
                </c:pt>
                <c:pt idx="5">
                  <c:v>MPMG</c:v>
                </c:pt>
                <c:pt idx="6">
                  <c:v>Prefeitura de Diamantina</c:v>
                </c:pt>
                <c:pt idx="7">
                  <c:v>Fiemg</c:v>
                </c:pt>
                <c:pt idx="8">
                  <c:v>Faemg</c:v>
                </c:pt>
                <c:pt idx="9">
                  <c:v>Federaminas</c:v>
                </c:pt>
                <c:pt idx="10">
                  <c:v>Sindicato dos Produtores</c:v>
                </c:pt>
                <c:pt idx="11">
                  <c:v>Promutuca</c:v>
                </c:pt>
                <c:pt idx="12">
                  <c:v>Zeladoria do Planeta</c:v>
                </c:pt>
                <c:pt idx="13">
                  <c:v>Senar/MG</c:v>
                </c:pt>
              </c:strCache>
            </c:strRef>
          </c:cat>
          <c:val>
            <c:numRef>
              <c:f>FREQUENCIA!$F$24:$F$37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A-4346-B01E-0C5D274B1178}"/>
            </c:ext>
          </c:extLst>
        </c:ser>
        <c:ser>
          <c:idx val="6"/>
          <c:order val="6"/>
          <c:tx>
            <c:strRef>
              <c:f>FREQUENCIA!$I$23</c:f>
              <c:strCache>
                <c:ptCount val="1"/>
                <c:pt idx="0">
                  <c:v>Suspensão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FREQUENCIA!$B$24:$B$37</c:f>
              <c:strCache>
                <c:ptCount val="14"/>
                <c:pt idx="0">
                  <c:v>Seapa</c:v>
                </c:pt>
                <c:pt idx="1">
                  <c:v>Sede</c:v>
                </c:pt>
                <c:pt idx="2">
                  <c:v>Seinfra</c:v>
                </c:pt>
                <c:pt idx="3">
                  <c:v>PMMG</c:v>
                </c:pt>
                <c:pt idx="4">
                  <c:v>CREA-MG</c:v>
                </c:pt>
                <c:pt idx="5">
                  <c:v>MPMG</c:v>
                </c:pt>
                <c:pt idx="6">
                  <c:v>Prefeitura de Diamantina</c:v>
                </c:pt>
                <c:pt idx="7">
                  <c:v>Fiemg</c:v>
                </c:pt>
                <c:pt idx="8">
                  <c:v>Faemg</c:v>
                </c:pt>
                <c:pt idx="9">
                  <c:v>Federaminas</c:v>
                </c:pt>
                <c:pt idx="10">
                  <c:v>Sindicato dos Produtores</c:v>
                </c:pt>
                <c:pt idx="11">
                  <c:v>Promutuca</c:v>
                </c:pt>
                <c:pt idx="12">
                  <c:v>Zeladoria do Planeta</c:v>
                </c:pt>
                <c:pt idx="13">
                  <c:v>Senar/MG</c:v>
                </c:pt>
              </c:strCache>
            </c:strRef>
          </c:cat>
          <c:val>
            <c:numRef>
              <c:f>FREQUENCIA!$I$24:$I$37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A-4346-B01E-0C5D274B1178}"/>
            </c:ext>
          </c:extLst>
        </c:ser>
        <c:ser>
          <c:idx val="9"/>
          <c:order val="9"/>
          <c:tx>
            <c:strRef>
              <c:f>FREQUENCIA!$L$23</c:f>
              <c:strCache>
                <c:ptCount val="1"/>
                <c:pt idx="0">
                  <c:v>Desligado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FREQUENCIA!$B$24:$B$37</c:f>
              <c:strCache>
                <c:ptCount val="14"/>
                <c:pt idx="0">
                  <c:v>Seapa</c:v>
                </c:pt>
                <c:pt idx="1">
                  <c:v>Sede</c:v>
                </c:pt>
                <c:pt idx="2">
                  <c:v>Seinfra</c:v>
                </c:pt>
                <c:pt idx="3">
                  <c:v>PMMG</c:v>
                </c:pt>
                <c:pt idx="4">
                  <c:v>CREA-MG</c:v>
                </c:pt>
                <c:pt idx="5">
                  <c:v>MPMG</c:v>
                </c:pt>
                <c:pt idx="6">
                  <c:v>Prefeitura de Diamantina</c:v>
                </c:pt>
                <c:pt idx="7">
                  <c:v>Fiemg</c:v>
                </c:pt>
                <c:pt idx="8">
                  <c:v>Faemg</c:v>
                </c:pt>
                <c:pt idx="9">
                  <c:v>Federaminas</c:v>
                </c:pt>
                <c:pt idx="10">
                  <c:v>Sindicato dos Produtores</c:v>
                </c:pt>
                <c:pt idx="11">
                  <c:v>Promutuca</c:v>
                </c:pt>
                <c:pt idx="12">
                  <c:v>Zeladoria do Planeta</c:v>
                </c:pt>
                <c:pt idx="13">
                  <c:v>Senar/MG</c:v>
                </c:pt>
              </c:strCache>
            </c:strRef>
          </c:cat>
          <c:val>
            <c:numRef>
              <c:f>FREQUENCIA!$L$24:$L$37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9A-4346-B01E-0C5D274B1178}"/>
            </c:ext>
          </c:extLst>
        </c:ser>
        <c:ser>
          <c:idx val="12"/>
          <c:order val="12"/>
          <c:tx>
            <c:strRef>
              <c:f>FREQUENCIA!$O$23</c:f>
              <c:strCache>
                <c:ptCount val="1"/>
                <c:pt idx="0">
                  <c:v>Vago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FREQUENCIA!$B$24:$B$37</c:f>
              <c:strCache>
                <c:ptCount val="14"/>
                <c:pt idx="0">
                  <c:v>Seapa</c:v>
                </c:pt>
                <c:pt idx="1">
                  <c:v>Sede</c:v>
                </c:pt>
                <c:pt idx="2">
                  <c:v>Seinfra</c:v>
                </c:pt>
                <c:pt idx="3">
                  <c:v>PMMG</c:v>
                </c:pt>
                <c:pt idx="4">
                  <c:v>CREA-MG</c:v>
                </c:pt>
                <c:pt idx="5">
                  <c:v>MPMG</c:v>
                </c:pt>
                <c:pt idx="6">
                  <c:v>Prefeitura de Diamantina</c:v>
                </c:pt>
                <c:pt idx="7">
                  <c:v>Fiemg</c:v>
                </c:pt>
                <c:pt idx="8">
                  <c:v>Faemg</c:v>
                </c:pt>
                <c:pt idx="9">
                  <c:v>Federaminas</c:v>
                </c:pt>
                <c:pt idx="10">
                  <c:v>Sindicato dos Produtores</c:v>
                </c:pt>
                <c:pt idx="11">
                  <c:v>Promutuca</c:v>
                </c:pt>
                <c:pt idx="12">
                  <c:v>Zeladoria do Planeta</c:v>
                </c:pt>
                <c:pt idx="13">
                  <c:v>Senar/MG</c:v>
                </c:pt>
              </c:strCache>
            </c:strRef>
          </c:cat>
          <c:val>
            <c:numRef>
              <c:f>FREQUENCIA!$O$24:$O$37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A-4346-B01E-0C5D274B1178}"/>
            </c:ext>
          </c:extLst>
        </c:ser>
        <c:ser>
          <c:idx val="13"/>
          <c:order val="13"/>
          <c:tx>
            <c:strRef>
              <c:f>FREQUENCIA!$P$23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Seapa</c:v>
                </c:pt>
                <c:pt idx="1">
                  <c:v>Sede</c:v>
                </c:pt>
                <c:pt idx="2">
                  <c:v>Seinfra</c:v>
                </c:pt>
                <c:pt idx="3">
                  <c:v>PMMG</c:v>
                </c:pt>
                <c:pt idx="4">
                  <c:v>CREA-MG</c:v>
                </c:pt>
                <c:pt idx="5">
                  <c:v>MPMG</c:v>
                </c:pt>
                <c:pt idx="6">
                  <c:v>Prefeitura de Diamantina</c:v>
                </c:pt>
                <c:pt idx="7">
                  <c:v>Fiemg</c:v>
                </c:pt>
                <c:pt idx="8">
                  <c:v>Faemg</c:v>
                </c:pt>
                <c:pt idx="9">
                  <c:v>Federaminas</c:v>
                </c:pt>
                <c:pt idx="10">
                  <c:v>Sindicato dos Produtores</c:v>
                </c:pt>
                <c:pt idx="11">
                  <c:v>Promutuca</c:v>
                </c:pt>
                <c:pt idx="12">
                  <c:v>Zeladoria do Planeta</c:v>
                </c:pt>
                <c:pt idx="13">
                  <c:v>Senar/MG</c:v>
                </c:pt>
              </c:strCache>
            </c:strRef>
          </c:cat>
          <c:val>
            <c:numRef>
              <c:f>FREQUENCIA!$P$24:$P$37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5-CE9A-4346-B01E-0C5D274B1178}"/>
            </c:ext>
          </c:extLst>
        </c:ser>
        <c:ser>
          <c:idx val="14"/>
          <c:order val="14"/>
          <c:tx>
            <c:strRef>
              <c:f>FREQUENCIA!$Q$23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FREQUENCIA!$B$24:$B$37</c:f>
              <c:strCache>
                <c:ptCount val="14"/>
                <c:pt idx="0">
                  <c:v>Seapa</c:v>
                </c:pt>
                <c:pt idx="1">
                  <c:v>Sede</c:v>
                </c:pt>
                <c:pt idx="2">
                  <c:v>Seinfra</c:v>
                </c:pt>
                <c:pt idx="3">
                  <c:v>PMMG</c:v>
                </c:pt>
                <c:pt idx="4">
                  <c:v>CREA-MG</c:v>
                </c:pt>
                <c:pt idx="5">
                  <c:v>MPMG</c:v>
                </c:pt>
                <c:pt idx="6">
                  <c:v>Prefeitura de Diamantina</c:v>
                </c:pt>
                <c:pt idx="7">
                  <c:v>Fiemg</c:v>
                </c:pt>
                <c:pt idx="8">
                  <c:v>Faemg</c:v>
                </c:pt>
                <c:pt idx="9">
                  <c:v>Federaminas</c:v>
                </c:pt>
                <c:pt idx="10">
                  <c:v>Sindicato dos Produtores</c:v>
                </c:pt>
                <c:pt idx="11">
                  <c:v>Promutuca</c:v>
                </c:pt>
                <c:pt idx="12">
                  <c:v>Zeladoria do Planeta</c:v>
                </c:pt>
                <c:pt idx="13">
                  <c:v>Senar/MG</c:v>
                </c:pt>
              </c:strCache>
            </c:strRef>
          </c:cat>
          <c:val>
            <c:numRef>
              <c:f>FREQUENCIA!$Q$24:$Q$37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6-CE9A-4346-B01E-0C5D274B11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5311680"/>
        <c:axId val="2753122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FREQUENCIA!$D$23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pt-BR"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Seapa</c:v>
                      </c:pt>
                      <c:pt idx="1">
                        <c:v>Sede</c:v>
                      </c:pt>
                      <c:pt idx="2">
                        <c:v>Seinfra</c:v>
                      </c:pt>
                      <c:pt idx="3">
                        <c:v>PMMG</c:v>
                      </c:pt>
                      <c:pt idx="4">
                        <c:v>CREA-MG</c:v>
                      </c:pt>
                      <c:pt idx="5">
                        <c:v>MPMG</c:v>
                      </c:pt>
                      <c:pt idx="6">
                        <c:v>Prefeitura de Diamantina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Federaminas</c:v>
                      </c:pt>
                      <c:pt idx="10">
                        <c:v>Sindicato dos Produtores</c:v>
                      </c:pt>
                      <c:pt idx="11">
                        <c:v>Promutuca</c:v>
                      </c:pt>
                      <c:pt idx="12">
                        <c:v>Zeladoria do Planeta</c:v>
                      </c:pt>
                      <c:pt idx="13">
                        <c:v>Senar/MG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FREQUENCIA!$D$24:$D$37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CE9A-4346-B01E-0C5D274B117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FREQUENCIA!$E$23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pt-BR"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Seapa</c:v>
                      </c:pt>
                      <c:pt idx="1">
                        <c:v>Sede</c:v>
                      </c:pt>
                      <c:pt idx="2">
                        <c:v>Seinfra</c:v>
                      </c:pt>
                      <c:pt idx="3">
                        <c:v>PMMG</c:v>
                      </c:pt>
                      <c:pt idx="4">
                        <c:v>CREA-MG</c:v>
                      </c:pt>
                      <c:pt idx="5">
                        <c:v>MPMG</c:v>
                      </c:pt>
                      <c:pt idx="6">
                        <c:v>Prefeitura de Diamantina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Federaminas</c:v>
                      </c:pt>
                      <c:pt idx="10">
                        <c:v>Sindicato dos Produtores</c:v>
                      </c:pt>
                      <c:pt idx="11">
                        <c:v>Promutuca</c:v>
                      </c:pt>
                      <c:pt idx="12">
                        <c:v>Zeladoria do Planeta</c:v>
                      </c:pt>
                      <c:pt idx="13">
                        <c:v>Senar/MG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FREQUENCIA!$E$24:$E$37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E9A-4346-B01E-0C5D274B117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FREQUENCIA!$G$23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pt-BR"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Seapa</c:v>
                      </c:pt>
                      <c:pt idx="1">
                        <c:v>Sede</c:v>
                      </c:pt>
                      <c:pt idx="2">
                        <c:v>Seinfra</c:v>
                      </c:pt>
                      <c:pt idx="3">
                        <c:v>PMMG</c:v>
                      </c:pt>
                      <c:pt idx="4">
                        <c:v>CREA-MG</c:v>
                      </c:pt>
                      <c:pt idx="5">
                        <c:v>MPMG</c:v>
                      </c:pt>
                      <c:pt idx="6">
                        <c:v>Prefeitura de Diamantina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Federaminas</c:v>
                      </c:pt>
                      <c:pt idx="10">
                        <c:v>Sindicato dos Produtores</c:v>
                      </c:pt>
                      <c:pt idx="11">
                        <c:v>Promutuca</c:v>
                      </c:pt>
                      <c:pt idx="12">
                        <c:v>Zeladoria do Planeta</c:v>
                      </c:pt>
                      <c:pt idx="13">
                        <c:v>Senar/MG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FREQUENCIA!$G$24:$G$37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E9A-4346-B01E-0C5D274B117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FREQUENCIA!$H$23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pt-BR"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Seapa</c:v>
                      </c:pt>
                      <c:pt idx="1">
                        <c:v>Sede</c:v>
                      </c:pt>
                      <c:pt idx="2">
                        <c:v>Seinfra</c:v>
                      </c:pt>
                      <c:pt idx="3">
                        <c:v>PMMG</c:v>
                      </c:pt>
                      <c:pt idx="4">
                        <c:v>CREA-MG</c:v>
                      </c:pt>
                      <c:pt idx="5">
                        <c:v>MPMG</c:v>
                      </c:pt>
                      <c:pt idx="6">
                        <c:v>Prefeitura de Diamantina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Federaminas</c:v>
                      </c:pt>
                      <c:pt idx="10">
                        <c:v>Sindicato dos Produtores</c:v>
                      </c:pt>
                      <c:pt idx="11">
                        <c:v>Promutuca</c:v>
                      </c:pt>
                      <c:pt idx="12">
                        <c:v>Zeladoria do Planeta</c:v>
                      </c:pt>
                      <c:pt idx="13">
                        <c:v>Senar/MG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FREQUENCIA!$H$24:$H$37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E9A-4346-B01E-0C5D274B117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FREQUENCIA!$J$23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pt-BR"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Seapa</c:v>
                      </c:pt>
                      <c:pt idx="1">
                        <c:v>Sede</c:v>
                      </c:pt>
                      <c:pt idx="2">
                        <c:v>Seinfra</c:v>
                      </c:pt>
                      <c:pt idx="3">
                        <c:v>PMMG</c:v>
                      </c:pt>
                      <c:pt idx="4">
                        <c:v>CREA-MG</c:v>
                      </c:pt>
                      <c:pt idx="5">
                        <c:v>MPMG</c:v>
                      </c:pt>
                      <c:pt idx="6">
                        <c:v>Prefeitura de Diamantina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Federaminas</c:v>
                      </c:pt>
                      <c:pt idx="10">
                        <c:v>Sindicato dos Produtores</c:v>
                      </c:pt>
                      <c:pt idx="11">
                        <c:v>Promutuca</c:v>
                      </c:pt>
                      <c:pt idx="12">
                        <c:v>Zeladoria do Planeta</c:v>
                      </c:pt>
                      <c:pt idx="13">
                        <c:v>Senar/MG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FREQUENCIA!$J$24:$J$37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E9A-4346-B01E-0C5D274B117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FREQUENCIA!$K$23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pt-BR"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Seapa</c:v>
                      </c:pt>
                      <c:pt idx="1">
                        <c:v>Sede</c:v>
                      </c:pt>
                      <c:pt idx="2">
                        <c:v>Seinfra</c:v>
                      </c:pt>
                      <c:pt idx="3">
                        <c:v>PMMG</c:v>
                      </c:pt>
                      <c:pt idx="4">
                        <c:v>CREA-MG</c:v>
                      </c:pt>
                      <c:pt idx="5">
                        <c:v>MPMG</c:v>
                      </c:pt>
                      <c:pt idx="6">
                        <c:v>Prefeitura de Diamantina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Federaminas</c:v>
                      </c:pt>
                      <c:pt idx="10">
                        <c:v>Sindicato dos Produtores</c:v>
                      </c:pt>
                      <c:pt idx="11">
                        <c:v>Promutuca</c:v>
                      </c:pt>
                      <c:pt idx="12">
                        <c:v>Zeladoria do Planeta</c:v>
                      </c:pt>
                      <c:pt idx="13">
                        <c:v>Senar/MG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FREQUENCIA!$K$24:$K$37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E9A-4346-B01E-0C5D274B117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FREQUENCIA!$M$23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pt-BR"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Seapa</c:v>
                      </c:pt>
                      <c:pt idx="1">
                        <c:v>Sede</c:v>
                      </c:pt>
                      <c:pt idx="2">
                        <c:v>Seinfra</c:v>
                      </c:pt>
                      <c:pt idx="3">
                        <c:v>PMMG</c:v>
                      </c:pt>
                      <c:pt idx="4">
                        <c:v>CREA-MG</c:v>
                      </c:pt>
                      <c:pt idx="5">
                        <c:v>MPMG</c:v>
                      </c:pt>
                      <c:pt idx="6">
                        <c:v>Prefeitura de Diamantina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Federaminas</c:v>
                      </c:pt>
                      <c:pt idx="10">
                        <c:v>Sindicato dos Produtores</c:v>
                      </c:pt>
                      <c:pt idx="11">
                        <c:v>Promutuca</c:v>
                      </c:pt>
                      <c:pt idx="12">
                        <c:v>Zeladoria do Planeta</c:v>
                      </c:pt>
                      <c:pt idx="13">
                        <c:v>Senar/MG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FREQUENCIA!$M$24:$M$37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E9A-4346-B01E-0C5D274B1178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FREQUENCIA!$N$23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pt-BR"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FREQUENCIA!$B$24:$B$37</c15:sqref>
                        </c15:formulaRef>
                      </c:ext>
                    </c:extLst>
                    <c:strCache>
                      <c:ptCount val="14"/>
                      <c:pt idx="0">
                        <c:v>Seapa</c:v>
                      </c:pt>
                      <c:pt idx="1">
                        <c:v>Sede</c:v>
                      </c:pt>
                      <c:pt idx="2">
                        <c:v>Seinfra</c:v>
                      </c:pt>
                      <c:pt idx="3">
                        <c:v>PMMG</c:v>
                      </c:pt>
                      <c:pt idx="4">
                        <c:v>CREA-MG</c:v>
                      </c:pt>
                      <c:pt idx="5">
                        <c:v>MPMG</c:v>
                      </c:pt>
                      <c:pt idx="6">
                        <c:v>Prefeitura de Diamantina</c:v>
                      </c:pt>
                      <c:pt idx="7">
                        <c:v>Fiemg</c:v>
                      </c:pt>
                      <c:pt idx="8">
                        <c:v>Faemg</c:v>
                      </c:pt>
                      <c:pt idx="9">
                        <c:v>Federaminas</c:v>
                      </c:pt>
                      <c:pt idx="10">
                        <c:v>Sindicato dos Produtores</c:v>
                      </c:pt>
                      <c:pt idx="11">
                        <c:v>Promutuca</c:v>
                      </c:pt>
                      <c:pt idx="12">
                        <c:v>Zeladoria do Planeta</c:v>
                      </c:pt>
                      <c:pt idx="13">
                        <c:v>Senar/MG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FREQUENCIA!$N$24:$N$37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E9A-4346-B01E-0C5D274B1178}"/>
                  </c:ext>
                </c:extLst>
              </c15:ser>
            </c15:filteredBarSeries>
          </c:ext>
        </c:extLst>
      </c:barChart>
      <c:catAx>
        <c:axId val="27531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5312240"/>
        <c:crosses val="autoZero"/>
        <c:auto val="1"/>
        <c:lblAlgn val="ctr"/>
        <c:lblOffset val="100"/>
        <c:noMultiLvlLbl val="0"/>
      </c:catAx>
      <c:valAx>
        <c:axId val="275312240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FREQUENCIA!$B$22</c:f>
              <c:strCache>
                <c:ptCount val="1"/>
                <c:pt idx="0">
                  <c:v>Nº de Reuniões:</c:v>
                </c:pt>
              </c:strCache>
            </c:strRef>
          </c:tx>
          <c:layout>
            <c:manualLayout>
              <c:xMode val="edge"/>
              <c:yMode val="edge"/>
              <c:x val="2.9460235395424202E-2"/>
              <c:y val="0.3683905827118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5311680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pt-BR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47626</xdr:colOff>
      <xdr:row>20</xdr:row>
      <xdr:rowOff>0</xdr:rowOff>
    </xdr:from>
    <xdr:to>
      <xdr:col>32</xdr:col>
      <xdr:colOff>9525</xdr:colOff>
      <xdr:row>37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359568</xdr:colOff>
      <xdr:row>38</xdr:row>
      <xdr:rowOff>115817</xdr:rowOff>
    </xdr:from>
    <xdr:to>
      <xdr:col>29</xdr:col>
      <xdr:colOff>297655</xdr:colOff>
      <xdr:row>67</xdr:row>
      <xdr:rowOff>57367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654968" y="10517117"/>
          <a:ext cx="10015537" cy="5466050"/>
          <a:chOff x="1502568" y="11724411"/>
          <a:chExt cx="9903619" cy="5466050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aphicFramePr/>
        </xdr:nvGraphicFramePr>
        <xdr:xfrm>
          <a:off x="1502568" y="11724411"/>
          <a:ext cx="9903619" cy="5466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738312" y="16799719"/>
            <a:ext cx="9453563" cy="27384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/>
              <a:t>Fonte: Folha de presença</a:t>
            </a:r>
            <a:r>
              <a:rPr lang="pt-BR" sz="1100" baseline="0"/>
              <a:t> da reunião 126ª à 139ª da URC JEQ</a:t>
            </a:r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J37"/>
  <sheetViews>
    <sheetView showGridLines="0" tabSelected="1" topLeftCell="A31" zoomScaleNormal="100" workbookViewId="0">
      <selection activeCell="AJ17" sqref="AJ17"/>
    </sheetView>
  </sheetViews>
  <sheetFormatPr defaultColWidth="9.140625" defaultRowHeight="15"/>
  <cols>
    <col min="1" max="1" width="3.7109375" style="2" customWidth="1"/>
    <col min="2" max="2" width="15.7109375" style="3" customWidth="1"/>
    <col min="3" max="3" width="6.28515625" style="3" customWidth="1"/>
    <col min="4" max="4" width="5.42578125" style="3" customWidth="1"/>
    <col min="5" max="8" width="5.5703125" style="3" customWidth="1"/>
    <col min="9" max="9" width="5.85546875" style="3" customWidth="1"/>
    <col min="10" max="10" width="5.42578125" style="3" customWidth="1"/>
    <col min="11" max="32" width="5.5703125" style="3" customWidth="1"/>
    <col min="33" max="33" width="4.140625" style="3" customWidth="1"/>
    <col min="34" max="34" width="5.7109375" style="3" customWidth="1"/>
    <col min="35" max="36" width="12.7109375" style="3" customWidth="1"/>
    <col min="37" max="16384" width="9.140625" style="3"/>
  </cols>
  <sheetData>
    <row r="1" spans="1:35" ht="25.5" customHeight="1">
      <c r="B1" s="30"/>
      <c r="C1" s="30"/>
      <c r="D1" s="30"/>
      <c r="E1" s="30"/>
      <c r="F1" s="30"/>
      <c r="G1" s="30"/>
      <c r="H1" s="30"/>
      <c r="I1" s="4"/>
      <c r="J1" s="4"/>
    </row>
    <row r="2" spans="1:35" s="1" customFormat="1" ht="23.25">
      <c r="A2" s="5"/>
      <c r="B2" s="31" t="s">
        <v>0</v>
      </c>
      <c r="C2" s="31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22"/>
    </row>
    <row r="3" spans="1:35" ht="18.75">
      <c r="B3" s="44" t="s">
        <v>1</v>
      </c>
      <c r="C3" s="33">
        <v>2023</v>
      </c>
      <c r="D3" s="34"/>
      <c r="E3" s="34"/>
      <c r="F3" s="34"/>
      <c r="G3" s="34"/>
      <c r="H3" s="34"/>
      <c r="I3" s="35">
        <v>2024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3">
        <v>2025</v>
      </c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3"/>
    </row>
    <row r="4" spans="1:35" ht="30">
      <c r="B4" s="44"/>
      <c r="C4" s="6" t="s">
        <v>2</v>
      </c>
      <c r="D4" s="6" t="s">
        <v>3</v>
      </c>
      <c r="E4" s="6" t="s">
        <v>4</v>
      </c>
      <c r="F4" s="6" t="s">
        <v>4</v>
      </c>
      <c r="G4" s="6" t="s">
        <v>4</v>
      </c>
      <c r="H4" s="6" t="s">
        <v>4</v>
      </c>
      <c r="I4" s="18" t="s">
        <v>41</v>
      </c>
      <c r="J4" s="18" t="s">
        <v>38</v>
      </c>
      <c r="K4" s="18" t="s">
        <v>40</v>
      </c>
      <c r="L4" s="18" t="s">
        <v>42</v>
      </c>
      <c r="M4" s="19" t="s">
        <v>43</v>
      </c>
      <c r="N4" s="19" t="s">
        <v>44</v>
      </c>
      <c r="O4" s="19" t="s">
        <v>4</v>
      </c>
      <c r="P4" s="19" t="s">
        <v>4</v>
      </c>
      <c r="Q4" s="19" t="s">
        <v>4</v>
      </c>
      <c r="R4" s="19" t="s">
        <v>4</v>
      </c>
      <c r="S4" s="19" t="s">
        <v>4</v>
      </c>
      <c r="T4" s="19" t="s">
        <v>4</v>
      </c>
      <c r="U4" s="6" t="s">
        <v>45</v>
      </c>
      <c r="V4" s="6" t="s">
        <v>46</v>
      </c>
      <c r="W4" s="6" t="s">
        <v>47</v>
      </c>
      <c r="X4" s="6" t="s">
        <v>48</v>
      </c>
      <c r="Y4" s="6" t="s">
        <v>49</v>
      </c>
      <c r="Z4" s="6" t="s">
        <v>50</v>
      </c>
      <c r="AA4" s="6" t="s">
        <v>4</v>
      </c>
      <c r="AB4" s="6" t="s">
        <v>4</v>
      </c>
      <c r="AC4" s="6" t="s">
        <v>4</v>
      </c>
      <c r="AD4" s="6" t="s">
        <v>4</v>
      </c>
      <c r="AE4" s="6" t="s">
        <v>4</v>
      </c>
      <c r="AF4" s="6" t="s">
        <v>4</v>
      </c>
      <c r="AG4" s="24"/>
      <c r="AH4" s="38" t="s">
        <v>5</v>
      </c>
      <c r="AI4" s="38"/>
    </row>
    <row r="5" spans="1:35">
      <c r="B5" s="44"/>
      <c r="C5" s="7">
        <v>45113</v>
      </c>
      <c r="D5" s="7">
        <v>45267</v>
      </c>
      <c r="E5" s="7"/>
      <c r="F5" s="7"/>
      <c r="G5" s="7"/>
      <c r="H5" s="7"/>
      <c r="I5" s="7">
        <v>45323</v>
      </c>
      <c r="J5" s="20">
        <v>45477</v>
      </c>
      <c r="K5" s="20">
        <v>45512</v>
      </c>
      <c r="L5" s="20">
        <v>45568</v>
      </c>
      <c r="M5" s="20">
        <v>45603</v>
      </c>
      <c r="N5" s="20">
        <v>45631</v>
      </c>
      <c r="O5" s="20"/>
      <c r="P5" s="20"/>
      <c r="Q5" s="20"/>
      <c r="R5" s="20"/>
      <c r="S5" s="20"/>
      <c r="T5" s="20"/>
      <c r="U5" s="20">
        <v>45722</v>
      </c>
      <c r="V5" s="20">
        <v>45785</v>
      </c>
      <c r="W5" s="20">
        <v>45813</v>
      </c>
      <c r="X5" s="20">
        <v>45841</v>
      </c>
      <c r="Y5" s="20">
        <v>45876</v>
      </c>
      <c r="Z5" s="20">
        <v>45904</v>
      </c>
      <c r="AA5" s="20"/>
      <c r="AB5" s="20"/>
      <c r="AC5" s="7"/>
      <c r="AD5" s="7"/>
      <c r="AE5" s="7"/>
      <c r="AF5" s="7"/>
      <c r="AG5" s="25"/>
      <c r="AH5" s="26" t="s">
        <v>6</v>
      </c>
      <c r="AI5" s="27" t="s">
        <v>7</v>
      </c>
    </row>
    <row r="6" spans="1:35" ht="15.95" customHeight="1">
      <c r="A6" s="55" t="s">
        <v>8</v>
      </c>
      <c r="B6" s="8" t="s">
        <v>9</v>
      </c>
      <c r="C6" s="9" t="s">
        <v>6</v>
      </c>
      <c r="D6" s="9" t="s">
        <v>6</v>
      </c>
      <c r="E6" s="9"/>
      <c r="F6" s="9"/>
      <c r="G6" s="9"/>
      <c r="H6" s="9"/>
      <c r="I6" s="9" t="s">
        <v>6</v>
      </c>
      <c r="J6" s="9" t="s">
        <v>39</v>
      </c>
      <c r="K6" s="9" t="s">
        <v>13</v>
      </c>
      <c r="L6" s="9" t="s">
        <v>6</v>
      </c>
      <c r="M6" s="9" t="s">
        <v>6</v>
      </c>
      <c r="N6" s="9" t="s">
        <v>6</v>
      </c>
      <c r="O6" s="9"/>
      <c r="P6" s="9"/>
      <c r="Q6" s="9"/>
      <c r="R6" s="9"/>
      <c r="S6" s="9"/>
      <c r="T6" s="9"/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  <c r="Z6" s="9" t="s">
        <v>6</v>
      </c>
      <c r="AA6" s="9"/>
      <c r="AB6" s="9"/>
      <c r="AC6" s="9"/>
      <c r="AD6" s="9"/>
      <c r="AE6" s="9"/>
      <c r="AF6" s="9"/>
      <c r="AG6" s="11"/>
      <c r="AH6" s="28" t="s">
        <v>10</v>
      </c>
      <c r="AI6" s="27" t="s">
        <v>11</v>
      </c>
    </row>
    <row r="7" spans="1:35" ht="15.95" customHeight="1">
      <c r="A7" s="55"/>
      <c r="B7" s="8" t="s">
        <v>12</v>
      </c>
      <c r="C7" s="9" t="s">
        <v>13</v>
      </c>
      <c r="D7" s="9" t="s">
        <v>6</v>
      </c>
      <c r="E7" s="9"/>
      <c r="F7" s="9"/>
      <c r="G7" s="9"/>
      <c r="H7" s="9"/>
      <c r="I7" s="9" t="s">
        <v>6</v>
      </c>
      <c r="J7" s="9" t="s">
        <v>39</v>
      </c>
      <c r="K7" s="9" t="s">
        <v>13</v>
      </c>
      <c r="L7" s="9" t="s">
        <v>6</v>
      </c>
      <c r="M7" s="9" t="s">
        <v>10</v>
      </c>
      <c r="N7" s="9" t="s">
        <v>6</v>
      </c>
      <c r="O7" s="9"/>
      <c r="P7" s="9"/>
      <c r="Q7" s="9"/>
      <c r="R7" s="9"/>
      <c r="S7" s="9"/>
      <c r="T7" s="9"/>
      <c r="U7" s="9" t="s">
        <v>10</v>
      </c>
      <c r="V7" s="9" t="s">
        <v>10</v>
      </c>
      <c r="W7" s="9" t="s">
        <v>14</v>
      </c>
      <c r="X7" s="9" t="s">
        <v>14</v>
      </c>
      <c r="Y7" s="9" t="s">
        <v>14</v>
      </c>
      <c r="Z7" s="9" t="s">
        <v>6</v>
      </c>
      <c r="AA7" s="9"/>
      <c r="AB7" s="9"/>
      <c r="AC7" s="9"/>
      <c r="AD7" s="9"/>
      <c r="AE7" s="9"/>
      <c r="AF7" s="9"/>
      <c r="AG7" s="11"/>
      <c r="AH7" s="28" t="s">
        <v>14</v>
      </c>
      <c r="AI7" s="27" t="s">
        <v>15</v>
      </c>
    </row>
    <row r="8" spans="1:35" ht="15.95" customHeight="1">
      <c r="A8" s="55"/>
      <c r="B8" s="8" t="s">
        <v>16</v>
      </c>
      <c r="C8" s="9" t="s">
        <v>6</v>
      </c>
      <c r="D8" s="9" t="s">
        <v>6</v>
      </c>
      <c r="E8" s="9"/>
      <c r="F8" s="9"/>
      <c r="G8" s="9"/>
      <c r="H8" s="9"/>
      <c r="I8" s="9" t="s">
        <v>6</v>
      </c>
      <c r="J8" s="9" t="s">
        <v>39</v>
      </c>
      <c r="K8" s="9" t="s">
        <v>13</v>
      </c>
      <c r="L8" s="9" t="s">
        <v>6</v>
      </c>
      <c r="M8" s="9" t="s">
        <v>6</v>
      </c>
      <c r="N8" s="9" t="s">
        <v>6</v>
      </c>
      <c r="O8" s="9"/>
      <c r="P8" s="9"/>
      <c r="Q8" s="9"/>
      <c r="R8" s="9"/>
      <c r="S8" s="9"/>
      <c r="T8" s="9"/>
      <c r="U8" s="9" t="s">
        <v>6</v>
      </c>
      <c r="V8" s="9" t="s">
        <v>6</v>
      </c>
      <c r="W8" s="9" t="s">
        <v>6</v>
      </c>
      <c r="X8" s="9" t="s">
        <v>6</v>
      </c>
      <c r="Y8" s="9" t="s">
        <v>6</v>
      </c>
      <c r="Z8" s="9" t="s">
        <v>6</v>
      </c>
      <c r="AA8" s="9"/>
      <c r="AB8" s="9"/>
      <c r="AC8" s="9"/>
      <c r="AD8" s="9"/>
      <c r="AE8" s="9"/>
      <c r="AF8" s="9"/>
      <c r="AG8" s="11"/>
      <c r="AH8" s="28" t="s">
        <v>17</v>
      </c>
      <c r="AI8" s="27" t="s">
        <v>18</v>
      </c>
    </row>
    <row r="9" spans="1:35" ht="15.95" customHeight="1">
      <c r="A9" s="55"/>
      <c r="B9" s="8" t="s">
        <v>19</v>
      </c>
      <c r="C9" s="9" t="s">
        <v>6</v>
      </c>
      <c r="D9" s="9" t="s">
        <v>10</v>
      </c>
      <c r="E9" s="9"/>
      <c r="F9" s="9"/>
      <c r="G9" s="9"/>
      <c r="H9" s="9"/>
      <c r="I9" s="9" t="s">
        <v>6</v>
      </c>
      <c r="J9" s="9" t="s">
        <v>39</v>
      </c>
      <c r="K9" s="9" t="s">
        <v>13</v>
      </c>
      <c r="L9" s="9" t="s">
        <v>6</v>
      </c>
      <c r="M9" s="9" t="s">
        <v>6</v>
      </c>
      <c r="N9" s="9" t="s">
        <v>6</v>
      </c>
      <c r="O9" s="9"/>
      <c r="P9" s="9"/>
      <c r="Q9" s="9"/>
      <c r="R9" s="9"/>
      <c r="S9" s="9"/>
      <c r="T9" s="9"/>
      <c r="U9" s="9" t="s">
        <v>6</v>
      </c>
      <c r="V9" s="9" t="s">
        <v>6</v>
      </c>
      <c r="W9" s="9" t="s">
        <v>6</v>
      </c>
      <c r="X9" s="9" t="s">
        <v>10</v>
      </c>
      <c r="Y9" s="9" t="s">
        <v>6</v>
      </c>
      <c r="Z9" s="9" t="s">
        <v>6</v>
      </c>
      <c r="AA9" s="9"/>
      <c r="AB9" s="9"/>
      <c r="AC9" s="9"/>
      <c r="AD9" s="9"/>
      <c r="AE9" s="9"/>
      <c r="AF9" s="9"/>
      <c r="AG9" s="25"/>
    </row>
    <row r="10" spans="1:35" ht="15.95" customHeight="1">
      <c r="A10" s="55"/>
      <c r="B10" s="8" t="s">
        <v>20</v>
      </c>
      <c r="C10" s="9" t="s">
        <v>6</v>
      </c>
      <c r="D10" s="9" t="s">
        <v>6</v>
      </c>
      <c r="E10" s="9"/>
      <c r="F10" s="9"/>
      <c r="G10" s="9"/>
      <c r="H10" s="9"/>
      <c r="I10" s="9" t="s">
        <v>6</v>
      </c>
      <c r="J10" s="9" t="s">
        <v>39</v>
      </c>
      <c r="K10" s="9" t="s">
        <v>13</v>
      </c>
      <c r="L10" s="9" t="s">
        <v>6</v>
      </c>
      <c r="M10" s="9" t="s">
        <v>6</v>
      </c>
      <c r="N10" s="9" t="s">
        <v>6</v>
      </c>
      <c r="O10" s="9"/>
      <c r="P10" s="9"/>
      <c r="Q10" s="9"/>
      <c r="R10" s="9"/>
      <c r="S10" s="9"/>
      <c r="T10" s="9"/>
      <c r="U10" s="9" t="s">
        <v>6</v>
      </c>
      <c r="V10" s="9" t="s">
        <v>6</v>
      </c>
      <c r="W10" s="9" t="s">
        <v>6</v>
      </c>
      <c r="X10" s="9" t="s">
        <v>6</v>
      </c>
      <c r="Y10" s="9" t="s">
        <v>6</v>
      </c>
      <c r="Z10" s="9" t="s">
        <v>6</v>
      </c>
      <c r="AA10" s="9"/>
      <c r="AB10" s="9"/>
      <c r="AC10" s="9"/>
      <c r="AD10" s="9"/>
      <c r="AE10" s="9"/>
      <c r="AF10" s="9"/>
      <c r="AG10" s="25"/>
    </row>
    <row r="11" spans="1:35" ht="15.95" customHeight="1">
      <c r="A11" s="55"/>
      <c r="B11" s="8" t="s">
        <v>21</v>
      </c>
      <c r="C11" s="9" t="s">
        <v>6</v>
      </c>
      <c r="D11" s="9" t="s">
        <v>6</v>
      </c>
      <c r="E11" s="9"/>
      <c r="F11" s="9"/>
      <c r="G11" s="9"/>
      <c r="H11" s="9"/>
      <c r="I11" s="9" t="s">
        <v>6</v>
      </c>
      <c r="J11" s="9" t="s">
        <v>39</v>
      </c>
      <c r="K11" s="9" t="s">
        <v>13</v>
      </c>
      <c r="L11" s="9" t="s">
        <v>6</v>
      </c>
      <c r="M11" s="9" t="s">
        <v>6</v>
      </c>
      <c r="N11" s="9" t="s">
        <v>6</v>
      </c>
      <c r="O11" s="9"/>
      <c r="P11" s="9"/>
      <c r="Q11" s="9"/>
      <c r="R11" s="9"/>
      <c r="S11" s="9"/>
      <c r="T11" s="9"/>
      <c r="U11" s="9" t="s">
        <v>6</v>
      </c>
      <c r="V11" s="9" t="s">
        <v>6</v>
      </c>
      <c r="W11" s="9" t="s">
        <v>6</v>
      </c>
      <c r="X11" s="9" t="s">
        <v>6</v>
      </c>
      <c r="Y11" s="9" t="s">
        <v>6</v>
      </c>
      <c r="Z11" s="9" t="s">
        <v>6</v>
      </c>
      <c r="AA11" s="9"/>
      <c r="AB11" s="9"/>
      <c r="AC11" s="9"/>
      <c r="AD11" s="9"/>
      <c r="AE11" s="9"/>
      <c r="AF11" s="9"/>
      <c r="AG11" s="25"/>
    </row>
    <row r="12" spans="1:35" ht="30.75" customHeight="1">
      <c r="A12" s="55"/>
      <c r="B12" s="8" t="s">
        <v>22</v>
      </c>
      <c r="C12" s="9" t="s">
        <v>6</v>
      </c>
      <c r="D12" s="9" t="s">
        <v>10</v>
      </c>
      <c r="E12" s="9"/>
      <c r="F12" s="9"/>
      <c r="G12" s="9"/>
      <c r="H12" s="9"/>
      <c r="I12" s="9" t="s">
        <v>6</v>
      </c>
      <c r="J12" s="9" t="s">
        <v>10</v>
      </c>
      <c r="K12" s="9" t="s">
        <v>13</v>
      </c>
      <c r="L12" s="9" t="s">
        <v>6</v>
      </c>
      <c r="M12" s="9" t="s">
        <v>6</v>
      </c>
      <c r="N12" s="9" t="s">
        <v>6</v>
      </c>
      <c r="O12" s="9"/>
      <c r="P12" s="9"/>
      <c r="Q12" s="9"/>
      <c r="R12" s="9"/>
      <c r="S12" s="9"/>
      <c r="T12" s="9"/>
      <c r="U12" s="9" t="s">
        <v>6</v>
      </c>
      <c r="V12" s="9" t="s">
        <v>6</v>
      </c>
      <c r="W12" s="9" t="s">
        <v>6</v>
      </c>
      <c r="X12" s="9" t="s">
        <v>6</v>
      </c>
      <c r="Y12" s="9" t="s">
        <v>6</v>
      </c>
      <c r="Z12" s="9" t="s">
        <v>6</v>
      </c>
      <c r="AA12" s="9"/>
      <c r="AB12" s="9"/>
      <c r="AC12" s="9"/>
      <c r="AD12" s="9"/>
      <c r="AE12" s="9"/>
      <c r="AF12" s="9"/>
      <c r="AG12" s="25"/>
    </row>
    <row r="13" spans="1:35" ht="15.95" customHeight="1">
      <c r="A13" s="56" t="s">
        <v>23</v>
      </c>
      <c r="B13" s="8" t="s">
        <v>24</v>
      </c>
      <c r="C13" s="9" t="s">
        <v>6</v>
      </c>
      <c r="D13" s="9" t="s">
        <v>6</v>
      </c>
      <c r="E13" s="9"/>
      <c r="F13" s="9"/>
      <c r="G13" s="9"/>
      <c r="H13" s="9"/>
      <c r="I13" s="9" t="s">
        <v>6</v>
      </c>
      <c r="J13" s="9" t="s">
        <v>39</v>
      </c>
      <c r="K13" s="9" t="s">
        <v>13</v>
      </c>
      <c r="L13" s="9" t="s">
        <v>6</v>
      </c>
      <c r="M13" s="9" t="s">
        <v>6</v>
      </c>
      <c r="N13" s="9" t="s">
        <v>6</v>
      </c>
      <c r="O13" s="9"/>
      <c r="P13" s="9"/>
      <c r="Q13" s="9"/>
      <c r="R13" s="9"/>
      <c r="S13" s="9"/>
      <c r="T13" s="9"/>
      <c r="U13" s="9" t="s">
        <v>6</v>
      </c>
      <c r="V13" s="9" t="s">
        <v>6</v>
      </c>
      <c r="W13" s="9" t="s">
        <v>6</v>
      </c>
      <c r="X13" s="9" t="s">
        <v>6</v>
      </c>
      <c r="Y13" s="9" t="s">
        <v>6</v>
      </c>
      <c r="Z13" s="9" t="s">
        <v>6</v>
      </c>
      <c r="AA13" s="9"/>
      <c r="AB13" s="9"/>
      <c r="AC13" s="9"/>
      <c r="AD13" s="9"/>
      <c r="AE13" s="9"/>
      <c r="AF13" s="9"/>
      <c r="AG13" s="25"/>
    </row>
    <row r="14" spans="1:35" ht="15.95" customHeight="1">
      <c r="A14" s="56"/>
      <c r="B14" s="8" t="s">
        <v>25</v>
      </c>
      <c r="C14" s="9" t="s">
        <v>6</v>
      </c>
      <c r="D14" s="9" t="s">
        <v>6</v>
      </c>
      <c r="E14" s="9"/>
      <c r="F14" s="9"/>
      <c r="G14" s="9"/>
      <c r="H14" s="9"/>
      <c r="I14" s="9" t="s">
        <v>6</v>
      </c>
      <c r="J14" s="9" t="s">
        <v>39</v>
      </c>
      <c r="K14" s="9" t="s">
        <v>13</v>
      </c>
      <c r="L14" s="9" t="s">
        <v>6</v>
      </c>
      <c r="M14" s="9" t="s">
        <v>6</v>
      </c>
      <c r="N14" s="9" t="s">
        <v>6</v>
      </c>
      <c r="O14" s="9"/>
      <c r="P14" s="9"/>
      <c r="Q14" s="9"/>
      <c r="R14" s="9"/>
      <c r="S14" s="9"/>
      <c r="T14" s="9"/>
      <c r="U14" s="9" t="s">
        <v>6</v>
      </c>
      <c r="V14" s="9" t="s">
        <v>6</v>
      </c>
      <c r="W14" s="9" t="s">
        <v>6</v>
      </c>
      <c r="X14" s="9" t="s">
        <v>6</v>
      </c>
      <c r="Y14" s="9" t="s">
        <v>6</v>
      </c>
      <c r="Z14" s="9" t="s">
        <v>6</v>
      </c>
      <c r="AA14" s="9"/>
      <c r="AB14" s="9"/>
      <c r="AC14" s="9"/>
      <c r="AD14" s="9"/>
      <c r="AE14" s="9"/>
      <c r="AF14" s="9"/>
      <c r="AG14" s="25"/>
    </row>
    <row r="15" spans="1:35" ht="15.95" customHeight="1">
      <c r="A15" s="56"/>
      <c r="B15" s="8" t="s">
        <v>26</v>
      </c>
      <c r="C15" s="9" t="s">
        <v>6</v>
      </c>
      <c r="D15" s="9" t="s">
        <v>6</v>
      </c>
      <c r="E15" s="9"/>
      <c r="F15" s="9"/>
      <c r="G15" s="9"/>
      <c r="H15" s="9"/>
      <c r="I15" s="9" t="s">
        <v>6</v>
      </c>
      <c r="J15" s="9" t="s">
        <v>10</v>
      </c>
      <c r="K15" s="9" t="s">
        <v>13</v>
      </c>
      <c r="L15" s="9" t="s">
        <v>6</v>
      </c>
      <c r="M15" s="9" t="s">
        <v>6</v>
      </c>
      <c r="N15" s="9" t="s">
        <v>6</v>
      </c>
      <c r="O15" s="9"/>
      <c r="P15" s="9"/>
      <c r="Q15" s="9"/>
      <c r="R15" s="9"/>
      <c r="S15" s="9"/>
      <c r="T15" s="9"/>
      <c r="U15" s="9" t="s">
        <v>6</v>
      </c>
      <c r="V15" s="9" t="s">
        <v>6</v>
      </c>
      <c r="W15" s="9" t="s">
        <v>6</v>
      </c>
      <c r="X15" s="9" t="s">
        <v>6</v>
      </c>
      <c r="Y15" s="9" t="s">
        <v>6</v>
      </c>
      <c r="Z15" s="9" t="s">
        <v>6</v>
      </c>
      <c r="AA15" s="9"/>
      <c r="AB15" s="9"/>
      <c r="AC15" s="9"/>
      <c r="AD15" s="9"/>
      <c r="AE15" s="9"/>
      <c r="AF15" s="9"/>
      <c r="AG15" s="25"/>
    </row>
    <row r="16" spans="1:35" ht="30.75" customHeight="1">
      <c r="A16" s="56"/>
      <c r="B16" s="8" t="s">
        <v>27</v>
      </c>
      <c r="C16" s="9" t="s">
        <v>6</v>
      </c>
      <c r="D16" s="9" t="s">
        <v>6</v>
      </c>
      <c r="E16" s="9"/>
      <c r="F16" s="9"/>
      <c r="G16" s="9"/>
      <c r="H16" s="9"/>
      <c r="I16" s="9" t="s">
        <v>6</v>
      </c>
      <c r="J16" s="9" t="s">
        <v>39</v>
      </c>
      <c r="K16" s="9" t="s">
        <v>13</v>
      </c>
      <c r="L16" s="9" t="s">
        <v>6</v>
      </c>
      <c r="M16" s="9" t="s">
        <v>6</v>
      </c>
      <c r="N16" s="9" t="s">
        <v>6</v>
      </c>
      <c r="O16" s="9"/>
      <c r="P16" s="9"/>
      <c r="Q16" s="9"/>
      <c r="R16" s="9"/>
      <c r="S16" s="9"/>
      <c r="T16" s="9"/>
      <c r="U16" s="9" t="s">
        <v>6</v>
      </c>
      <c r="V16" s="9" t="s">
        <v>6</v>
      </c>
      <c r="W16" s="9" t="s">
        <v>6</v>
      </c>
      <c r="X16" s="9" t="s">
        <v>6</v>
      </c>
      <c r="Y16" s="9" t="s">
        <v>6</v>
      </c>
      <c r="Z16" s="9" t="s">
        <v>6</v>
      </c>
      <c r="AA16" s="9"/>
      <c r="AB16" s="9"/>
      <c r="AC16" s="9"/>
      <c r="AD16" s="9"/>
      <c r="AE16" s="9"/>
      <c r="AF16" s="9"/>
      <c r="AG16" s="25"/>
    </row>
    <row r="17" spans="1:36" ht="43.5" customHeight="1">
      <c r="A17" s="56"/>
      <c r="B17" s="8" t="s">
        <v>28</v>
      </c>
      <c r="C17" s="9" t="s">
        <v>6</v>
      </c>
      <c r="D17" s="9" t="s">
        <v>6</v>
      </c>
      <c r="E17" s="9"/>
      <c r="F17" s="9"/>
      <c r="G17" s="9"/>
      <c r="H17" s="9"/>
      <c r="I17" s="9" t="s">
        <v>6</v>
      </c>
      <c r="J17" s="9" t="s">
        <v>10</v>
      </c>
      <c r="K17" s="9" t="s">
        <v>13</v>
      </c>
      <c r="L17" s="9" t="s">
        <v>6</v>
      </c>
      <c r="M17" s="9" t="s">
        <v>6</v>
      </c>
      <c r="N17" s="9" t="s">
        <v>10</v>
      </c>
      <c r="O17" s="9"/>
      <c r="P17" s="9"/>
      <c r="Q17" s="9"/>
      <c r="R17" s="9"/>
      <c r="S17" s="9"/>
      <c r="T17" s="9"/>
      <c r="U17" s="9" t="s">
        <v>6</v>
      </c>
      <c r="V17" s="9" t="s">
        <v>6</v>
      </c>
      <c r="W17" s="9" t="s">
        <v>6</v>
      </c>
      <c r="X17" s="9" t="s">
        <v>6</v>
      </c>
      <c r="Y17" s="9" t="s">
        <v>6</v>
      </c>
      <c r="Z17" s="9" t="s">
        <v>6</v>
      </c>
      <c r="AA17" s="9"/>
      <c r="AB17" s="9"/>
      <c r="AC17" s="9"/>
      <c r="AD17" s="9"/>
      <c r="AE17" s="9"/>
      <c r="AF17" s="9"/>
      <c r="AG17" s="25"/>
    </row>
    <row r="18" spans="1:36" ht="27.75" customHeight="1">
      <c r="A18" s="56"/>
      <c r="B18" s="8" t="s">
        <v>29</v>
      </c>
      <c r="C18" s="9" t="s">
        <v>6</v>
      </c>
      <c r="D18" s="9" t="s">
        <v>6</v>
      </c>
      <c r="E18" s="9"/>
      <c r="F18" s="9"/>
      <c r="G18" s="9"/>
      <c r="H18" s="9"/>
      <c r="I18" s="9" t="s">
        <v>6</v>
      </c>
      <c r="J18" s="9" t="s">
        <v>39</v>
      </c>
      <c r="K18" s="9" t="s">
        <v>13</v>
      </c>
      <c r="L18" s="9" t="s">
        <v>6</v>
      </c>
      <c r="M18" s="9" t="s">
        <v>6</v>
      </c>
      <c r="N18" s="9" t="s">
        <v>6</v>
      </c>
      <c r="O18" s="9"/>
      <c r="P18" s="9"/>
      <c r="Q18" s="9"/>
      <c r="R18" s="9"/>
      <c r="S18" s="9"/>
      <c r="T18" s="9"/>
      <c r="U18" s="9" t="s">
        <v>6</v>
      </c>
      <c r="V18" s="9" t="s">
        <v>10</v>
      </c>
      <c r="W18" s="9" t="s">
        <v>6</v>
      </c>
      <c r="X18" s="9" t="s">
        <v>6</v>
      </c>
      <c r="Y18" s="9" t="s">
        <v>6</v>
      </c>
      <c r="Z18" s="9" t="s">
        <v>6</v>
      </c>
      <c r="AA18" s="9"/>
      <c r="AB18" s="9"/>
      <c r="AC18" s="9"/>
      <c r="AD18" s="9"/>
      <c r="AE18" s="9"/>
      <c r="AF18" s="9"/>
      <c r="AG18" s="25"/>
    </row>
    <row r="19" spans="1:36" ht="32.25" customHeight="1">
      <c r="A19" s="56"/>
      <c r="B19" s="8" t="s">
        <v>30</v>
      </c>
      <c r="C19" s="9" t="s">
        <v>6</v>
      </c>
      <c r="D19" s="9" t="s">
        <v>6</v>
      </c>
      <c r="E19" s="9"/>
      <c r="F19" s="9"/>
      <c r="G19" s="9"/>
      <c r="H19" s="9"/>
      <c r="I19" s="9" t="s">
        <v>6</v>
      </c>
      <c r="J19" s="9" t="s">
        <v>39</v>
      </c>
      <c r="K19" s="9" t="s">
        <v>13</v>
      </c>
      <c r="L19" s="9" t="s">
        <v>6</v>
      </c>
      <c r="M19" s="9" t="s">
        <v>6</v>
      </c>
      <c r="N19" s="9" t="s">
        <v>6</v>
      </c>
      <c r="O19" s="9"/>
      <c r="P19" s="9"/>
      <c r="Q19" s="9"/>
      <c r="R19" s="9"/>
      <c r="S19" s="9"/>
      <c r="T19" s="9"/>
      <c r="U19" s="9" t="s">
        <v>6</v>
      </c>
      <c r="V19" s="9" t="s">
        <v>6</v>
      </c>
      <c r="W19" s="9" t="s">
        <v>6</v>
      </c>
      <c r="X19" s="9" t="s">
        <v>6</v>
      </c>
      <c r="Y19" s="9" t="s">
        <v>6</v>
      </c>
      <c r="Z19" s="9" t="s">
        <v>6</v>
      </c>
      <c r="AA19" s="9"/>
      <c r="AB19" s="9"/>
      <c r="AC19" s="9"/>
      <c r="AD19" s="9"/>
      <c r="AE19" s="9"/>
      <c r="AF19" s="9"/>
      <c r="AG19" s="25"/>
    </row>
    <row r="20" spans="1:36">
      <c r="A20" s="10"/>
      <c r="B20" s="11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9"/>
      <c r="AI20" s="29"/>
      <c r="AJ20" s="29"/>
    </row>
    <row r="21" spans="1:36" ht="18.75" customHeight="1">
      <c r="A21" s="13"/>
      <c r="B21" s="39" t="str">
        <f>B2</f>
        <v>Unidade Regional Colegiada Jequitinhonha - URC JEQ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spans="1:36" ht="18.75" customHeight="1">
      <c r="A22" s="14"/>
      <c r="B22" s="41" t="s">
        <v>31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1">
        <f>COUNTA(C5:AF5)</f>
        <v>14</v>
      </c>
      <c r="S22" s="42"/>
      <c r="T22" s="43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spans="1:36" ht="15.75">
      <c r="A23" s="15"/>
      <c r="B23" s="16" t="s">
        <v>32</v>
      </c>
      <c r="C23" s="45" t="s">
        <v>33</v>
      </c>
      <c r="D23" s="45"/>
      <c r="E23" s="45"/>
      <c r="F23" s="46" t="s">
        <v>34</v>
      </c>
      <c r="G23" s="47"/>
      <c r="H23" s="48"/>
      <c r="I23" s="46" t="s">
        <v>35</v>
      </c>
      <c r="J23" s="47"/>
      <c r="K23" s="48"/>
      <c r="L23" s="45" t="s">
        <v>36</v>
      </c>
      <c r="M23" s="45"/>
      <c r="N23" s="45"/>
      <c r="O23" s="45" t="s">
        <v>18</v>
      </c>
      <c r="P23" s="45"/>
      <c r="Q23" s="45"/>
      <c r="R23" s="49" t="s">
        <v>37</v>
      </c>
      <c r="S23" s="49"/>
      <c r="T23" s="49"/>
    </row>
    <row r="24" spans="1:36" ht="15" customHeight="1">
      <c r="A24" s="57" t="s">
        <v>8</v>
      </c>
      <c r="B24" s="8" t="str">
        <f t="shared" ref="B24:B37" si="0">B6</f>
        <v>Seapa</v>
      </c>
      <c r="C24" s="50">
        <f t="shared" ref="C24:C37" si="1">COUNTIF(C6:AF6,"P")</f>
        <v>13</v>
      </c>
      <c r="D24" s="50"/>
      <c r="E24" s="50"/>
      <c r="F24" s="51">
        <f t="shared" ref="F24:F37" si="2">COUNTIF(C6:AF6,"A")</f>
        <v>0</v>
      </c>
      <c r="G24" s="52"/>
      <c r="H24" s="53"/>
      <c r="I24" s="51">
        <f t="shared" ref="I24:I37" si="3">COUNTIF(C6:AF6,"S")</f>
        <v>0</v>
      </c>
      <c r="J24" s="52"/>
      <c r="K24" s="53"/>
      <c r="L24" s="50">
        <f t="shared" ref="L24:L37" si="4">COUNTIF(C6:AF6,"D")</f>
        <v>0</v>
      </c>
      <c r="M24" s="50"/>
      <c r="N24" s="50"/>
      <c r="O24" s="50">
        <f t="shared" ref="O24:O37" si="5">COUNTIF(C6:AF6,"V")</f>
        <v>0</v>
      </c>
      <c r="P24" s="50"/>
      <c r="Q24" s="50"/>
      <c r="R24" s="54">
        <f t="shared" ref="R24:R37" si="6">(C24/$R$22)</f>
        <v>0.9285714285714286</v>
      </c>
      <c r="S24" s="54"/>
      <c r="T24" s="54"/>
    </row>
    <row r="25" spans="1:36">
      <c r="A25" s="57"/>
      <c r="B25" s="8" t="str">
        <f t="shared" si="0"/>
        <v>Sede</v>
      </c>
      <c r="C25" s="50">
        <f t="shared" si="1"/>
        <v>7</v>
      </c>
      <c r="D25" s="50"/>
      <c r="E25" s="50"/>
      <c r="F25" s="51">
        <f t="shared" si="2"/>
        <v>3</v>
      </c>
      <c r="G25" s="52"/>
      <c r="H25" s="53"/>
      <c r="I25" s="51">
        <f t="shared" si="3"/>
        <v>3</v>
      </c>
      <c r="J25" s="52"/>
      <c r="K25" s="53"/>
      <c r="L25" s="50">
        <f t="shared" si="4"/>
        <v>0</v>
      </c>
      <c r="M25" s="50"/>
      <c r="N25" s="50"/>
      <c r="O25" s="50">
        <f t="shared" si="5"/>
        <v>0</v>
      </c>
      <c r="P25" s="50"/>
      <c r="Q25" s="50"/>
      <c r="R25" s="54">
        <f t="shared" si="6"/>
        <v>0.5</v>
      </c>
      <c r="S25" s="54"/>
      <c r="T25" s="54"/>
    </row>
    <row r="26" spans="1:36">
      <c r="A26" s="57"/>
      <c r="B26" s="17" t="str">
        <f t="shared" si="0"/>
        <v>Seinfra</v>
      </c>
      <c r="C26" s="50">
        <f t="shared" si="1"/>
        <v>13</v>
      </c>
      <c r="D26" s="50"/>
      <c r="E26" s="50"/>
      <c r="F26" s="51">
        <f t="shared" si="2"/>
        <v>0</v>
      </c>
      <c r="G26" s="52"/>
      <c r="H26" s="53"/>
      <c r="I26" s="51">
        <f t="shared" si="3"/>
        <v>0</v>
      </c>
      <c r="J26" s="52"/>
      <c r="K26" s="53"/>
      <c r="L26" s="50">
        <f t="shared" si="4"/>
        <v>0</v>
      </c>
      <c r="M26" s="50"/>
      <c r="N26" s="50"/>
      <c r="O26" s="50">
        <f t="shared" si="5"/>
        <v>0</v>
      </c>
      <c r="P26" s="50"/>
      <c r="Q26" s="50"/>
      <c r="R26" s="54">
        <f t="shared" si="6"/>
        <v>0.9285714285714286</v>
      </c>
      <c r="S26" s="54"/>
      <c r="T26" s="54"/>
    </row>
    <row r="27" spans="1:36">
      <c r="A27" s="57"/>
      <c r="B27" s="17" t="str">
        <f t="shared" si="0"/>
        <v>PMMG</v>
      </c>
      <c r="C27" s="50">
        <f t="shared" si="1"/>
        <v>11</v>
      </c>
      <c r="D27" s="50"/>
      <c r="E27" s="50"/>
      <c r="F27" s="51">
        <f t="shared" si="2"/>
        <v>2</v>
      </c>
      <c r="G27" s="52"/>
      <c r="H27" s="53"/>
      <c r="I27" s="51">
        <f t="shared" si="3"/>
        <v>0</v>
      </c>
      <c r="J27" s="52"/>
      <c r="K27" s="53"/>
      <c r="L27" s="50">
        <f t="shared" si="4"/>
        <v>0</v>
      </c>
      <c r="M27" s="50"/>
      <c r="N27" s="50"/>
      <c r="O27" s="50">
        <f t="shared" si="5"/>
        <v>0</v>
      </c>
      <c r="P27" s="50"/>
      <c r="Q27" s="50"/>
      <c r="R27" s="54">
        <f t="shared" si="6"/>
        <v>0.7857142857142857</v>
      </c>
      <c r="S27" s="54"/>
      <c r="T27" s="54"/>
    </row>
    <row r="28" spans="1:36">
      <c r="A28" s="57"/>
      <c r="B28" s="17" t="str">
        <f t="shared" si="0"/>
        <v>CREA-MG</v>
      </c>
      <c r="C28" s="50">
        <f t="shared" si="1"/>
        <v>13</v>
      </c>
      <c r="D28" s="50"/>
      <c r="E28" s="50"/>
      <c r="F28" s="51">
        <f t="shared" si="2"/>
        <v>0</v>
      </c>
      <c r="G28" s="52"/>
      <c r="H28" s="53"/>
      <c r="I28" s="51">
        <f t="shared" si="3"/>
        <v>0</v>
      </c>
      <c r="J28" s="52"/>
      <c r="K28" s="53"/>
      <c r="L28" s="50">
        <f t="shared" si="4"/>
        <v>0</v>
      </c>
      <c r="M28" s="50"/>
      <c r="N28" s="50"/>
      <c r="O28" s="50">
        <f t="shared" si="5"/>
        <v>0</v>
      </c>
      <c r="P28" s="50"/>
      <c r="Q28" s="50"/>
      <c r="R28" s="54">
        <f t="shared" si="6"/>
        <v>0.9285714285714286</v>
      </c>
      <c r="S28" s="54"/>
      <c r="T28" s="54"/>
    </row>
    <row r="29" spans="1:36">
      <c r="A29" s="57"/>
      <c r="B29" s="17" t="str">
        <f t="shared" si="0"/>
        <v>MPMG</v>
      </c>
      <c r="C29" s="50">
        <f t="shared" si="1"/>
        <v>13</v>
      </c>
      <c r="D29" s="50"/>
      <c r="E29" s="50"/>
      <c r="F29" s="51">
        <f t="shared" si="2"/>
        <v>0</v>
      </c>
      <c r="G29" s="52"/>
      <c r="H29" s="53"/>
      <c r="I29" s="51">
        <f t="shared" si="3"/>
        <v>0</v>
      </c>
      <c r="J29" s="52"/>
      <c r="K29" s="53"/>
      <c r="L29" s="50">
        <f t="shared" si="4"/>
        <v>0</v>
      </c>
      <c r="M29" s="50"/>
      <c r="N29" s="50"/>
      <c r="O29" s="50">
        <f t="shared" si="5"/>
        <v>0</v>
      </c>
      <c r="P29" s="50"/>
      <c r="Q29" s="50"/>
      <c r="R29" s="54">
        <f t="shared" si="6"/>
        <v>0.9285714285714286</v>
      </c>
      <c r="S29" s="54"/>
      <c r="T29" s="54"/>
    </row>
    <row r="30" spans="1:36" ht="33" customHeight="1">
      <c r="A30" s="57"/>
      <c r="B30" s="17" t="str">
        <f t="shared" si="0"/>
        <v>Prefeitura de Diamantina</v>
      </c>
      <c r="C30" s="50">
        <f t="shared" si="1"/>
        <v>12</v>
      </c>
      <c r="D30" s="50"/>
      <c r="E30" s="50"/>
      <c r="F30" s="51">
        <f t="shared" si="2"/>
        <v>2</v>
      </c>
      <c r="G30" s="52"/>
      <c r="H30" s="53"/>
      <c r="I30" s="51">
        <f t="shared" si="3"/>
        <v>0</v>
      </c>
      <c r="J30" s="52"/>
      <c r="K30" s="53"/>
      <c r="L30" s="50">
        <f t="shared" si="4"/>
        <v>0</v>
      </c>
      <c r="M30" s="50"/>
      <c r="N30" s="50"/>
      <c r="O30" s="50">
        <f t="shared" si="5"/>
        <v>0</v>
      </c>
      <c r="P30" s="50"/>
      <c r="Q30" s="50"/>
      <c r="R30" s="54">
        <f t="shared" si="6"/>
        <v>0.8571428571428571</v>
      </c>
      <c r="S30" s="54"/>
      <c r="T30" s="54"/>
    </row>
    <row r="31" spans="1:36" ht="15" customHeight="1">
      <c r="A31" s="56" t="s">
        <v>23</v>
      </c>
      <c r="B31" s="17" t="str">
        <f t="shared" si="0"/>
        <v>Fiemg</v>
      </c>
      <c r="C31" s="50">
        <f t="shared" si="1"/>
        <v>13</v>
      </c>
      <c r="D31" s="50"/>
      <c r="E31" s="50"/>
      <c r="F31" s="51">
        <f t="shared" si="2"/>
        <v>0</v>
      </c>
      <c r="G31" s="52"/>
      <c r="H31" s="53"/>
      <c r="I31" s="51">
        <f t="shared" si="3"/>
        <v>0</v>
      </c>
      <c r="J31" s="52"/>
      <c r="K31" s="53"/>
      <c r="L31" s="50">
        <f t="shared" si="4"/>
        <v>0</v>
      </c>
      <c r="M31" s="50"/>
      <c r="N31" s="50"/>
      <c r="O31" s="50">
        <f t="shared" si="5"/>
        <v>0</v>
      </c>
      <c r="P31" s="50"/>
      <c r="Q31" s="50"/>
      <c r="R31" s="54">
        <f t="shared" si="6"/>
        <v>0.9285714285714286</v>
      </c>
      <c r="S31" s="54"/>
      <c r="T31" s="54"/>
    </row>
    <row r="32" spans="1:36" ht="15" customHeight="1">
      <c r="A32" s="56"/>
      <c r="B32" s="17" t="str">
        <f t="shared" si="0"/>
        <v>Faemg</v>
      </c>
      <c r="C32" s="50">
        <f t="shared" si="1"/>
        <v>13</v>
      </c>
      <c r="D32" s="50"/>
      <c r="E32" s="50"/>
      <c r="F32" s="51">
        <f t="shared" si="2"/>
        <v>0</v>
      </c>
      <c r="G32" s="52"/>
      <c r="H32" s="53"/>
      <c r="I32" s="51">
        <f t="shared" si="3"/>
        <v>0</v>
      </c>
      <c r="J32" s="52"/>
      <c r="K32" s="53"/>
      <c r="L32" s="50">
        <f t="shared" si="4"/>
        <v>0</v>
      </c>
      <c r="M32" s="50"/>
      <c r="N32" s="50"/>
      <c r="O32" s="50">
        <f t="shared" si="5"/>
        <v>0</v>
      </c>
      <c r="P32" s="50"/>
      <c r="Q32" s="50"/>
      <c r="R32" s="54">
        <f t="shared" si="6"/>
        <v>0.9285714285714286</v>
      </c>
      <c r="S32" s="54"/>
      <c r="T32" s="54"/>
    </row>
    <row r="33" spans="1:20" ht="15" customHeight="1">
      <c r="A33" s="56"/>
      <c r="B33" s="17" t="str">
        <f t="shared" si="0"/>
        <v>Federaminas</v>
      </c>
      <c r="C33" s="50">
        <f t="shared" si="1"/>
        <v>13</v>
      </c>
      <c r="D33" s="50"/>
      <c r="E33" s="50"/>
      <c r="F33" s="51">
        <f t="shared" si="2"/>
        <v>1</v>
      </c>
      <c r="G33" s="52"/>
      <c r="H33" s="53"/>
      <c r="I33" s="51">
        <f t="shared" si="3"/>
        <v>0</v>
      </c>
      <c r="J33" s="52"/>
      <c r="K33" s="53"/>
      <c r="L33" s="50">
        <f t="shared" si="4"/>
        <v>0</v>
      </c>
      <c r="M33" s="50"/>
      <c r="N33" s="50"/>
      <c r="O33" s="50">
        <f t="shared" si="5"/>
        <v>0</v>
      </c>
      <c r="P33" s="50"/>
      <c r="Q33" s="50"/>
      <c r="R33" s="54">
        <f t="shared" si="6"/>
        <v>0.9285714285714286</v>
      </c>
      <c r="S33" s="54"/>
      <c r="T33" s="54"/>
    </row>
    <row r="34" spans="1:20" ht="41.25" customHeight="1">
      <c r="A34" s="56"/>
      <c r="B34" s="17" t="str">
        <f t="shared" si="0"/>
        <v>Sindicato dos Produtores</v>
      </c>
      <c r="C34" s="50">
        <f t="shared" si="1"/>
        <v>13</v>
      </c>
      <c r="D34" s="50"/>
      <c r="E34" s="50"/>
      <c r="F34" s="51">
        <f t="shared" si="2"/>
        <v>0</v>
      </c>
      <c r="G34" s="52"/>
      <c r="H34" s="53"/>
      <c r="I34" s="51">
        <f t="shared" si="3"/>
        <v>0</v>
      </c>
      <c r="J34" s="52"/>
      <c r="K34" s="53"/>
      <c r="L34" s="50">
        <f t="shared" si="4"/>
        <v>0</v>
      </c>
      <c r="M34" s="50"/>
      <c r="N34" s="50"/>
      <c r="O34" s="50">
        <f t="shared" si="5"/>
        <v>0</v>
      </c>
      <c r="P34" s="50"/>
      <c r="Q34" s="50"/>
      <c r="R34" s="54">
        <f t="shared" si="6"/>
        <v>0.9285714285714286</v>
      </c>
      <c r="S34" s="54"/>
      <c r="T34" s="54"/>
    </row>
    <row r="35" spans="1:20" ht="50.25" customHeight="1">
      <c r="A35" s="56"/>
      <c r="B35" s="17" t="str">
        <f t="shared" si="0"/>
        <v>Promutuca</v>
      </c>
      <c r="C35" s="50">
        <f t="shared" si="1"/>
        <v>12</v>
      </c>
      <c r="D35" s="50"/>
      <c r="E35" s="50"/>
      <c r="F35" s="51">
        <f t="shared" si="2"/>
        <v>2</v>
      </c>
      <c r="G35" s="52"/>
      <c r="H35" s="53"/>
      <c r="I35" s="51">
        <f t="shared" si="3"/>
        <v>0</v>
      </c>
      <c r="J35" s="52"/>
      <c r="K35" s="53"/>
      <c r="L35" s="50">
        <f t="shared" si="4"/>
        <v>0</v>
      </c>
      <c r="M35" s="50"/>
      <c r="N35" s="50"/>
      <c r="O35" s="50">
        <f t="shared" si="5"/>
        <v>0</v>
      </c>
      <c r="P35" s="50"/>
      <c r="Q35" s="50"/>
      <c r="R35" s="54">
        <f t="shared" si="6"/>
        <v>0.8571428571428571</v>
      </c>
      <c r="S35" s="54"/>
      <c r="T35" s="54"/>
    </row>
    <row r="36" spans="1:20" ht="36" customHeight="1">
      <c r="A36" s="56"/>
      <c r="B36" s="17" t="str">
        <f t="shared" si="0"/>
        <v>Zeladoria do Planeta</v>
      </c>
      <c r="C36" s="50">
        <f t="shared" si="1"/>
        <v>12</v>
      </c>
      <c r="D36" s="50"/>
      <c r="E36" s="50"/>
      <c r="F36" s="51">
        <f t="shared" si="2"/>
        <v>1</v>
      </c>
      <c r="G36" s="52"/>
      <c r="H36" s="53"/>
      <c r="I36" s="51">
        <f t="shared" si="3"/>
        <v>0</v>
      </c>
      <c r="J36" s="52"/>
      <c r="K36" s="53"/>
      <c r="L36" s="50">
        <f t="shared" si="4"/>
        <v>0</v>
      </c>
      <c r="M36" s="50"/>
      <c r="N36" s="50"/>
      <c r="O36" s="50">
        <f t="shared" si="5"/>
        <v>0</v>
      </c>
      <c r="P36" s="50"/>
      <c r="Q36" s="50"/>
      <c r="R36" s="54">
        <f t="shared" si="6"/>
        <v>0.8571428571428571</v>
      </c>
      <c r="S36" s="54"/>
      <c r="T36" s="54"/>
    </row>
    <row r="37" spans="1:20" ht="21" customHeight="1">
      <c r="A37" s="56"/>
      <c r="B37" s="17" t="str">
        <f t="shared" si="0"/>
        <v>Senar/MG</v>
      </c>
      <c r="C37" s="50">
        <f t="shared" si="1"/>
        <v>13</v>
      </c>
      <c r="D37" s="50"/>
      <c r="E37" s="50"/>
      <c r="F37" s="51">
        <f t="shared" si="2"/>
        <v>0</v>
      </c>
      <c r="G37" s="52"/>
      <c r="H37" s="53"/>
      <c r="I37" s="51">
        <f t="shared" si="3"/>
        <v>0</v>
      </c>
      <c r="J37" s="52"/>
      <c r="K37" s="53"/>
      <c r="L37" s="50">
        <f t="shared" si="4"/>
        <v>0</v>
      </c>
      <c r="M37" s="50"/>
      <c r="N37" s="50"/>
      <c r="O37" s="50">
        <f t="shared" si="5"/>
        <v>0</v>
      </c>
      <c r="P37" s="50"/>
      <c r="Q37" s="50"/>
      <c r="R37" s="54">
        <f t="shared" si="6"/>
        <v>0.9285714285714286</v>
      </c>
      <c r="S37" s="54"/>
      <c r="T37" s="54"/>
    </row>
  </sheetData>
  <mergeCells count="104">
    <mergeCell ref="C37:E37"/>
    <mergeCell ref="F37:H37"/>
    <mergeCell ref="I37:K37"/>
    <mergeCell ref="L37:N37"/>
    <mergeCell ref="O37:Q37"/>
    <mergeCell ref="R37:T37"/>
    <mergeCell ref="A6:A12"/>
    <mergeCell ref="A13:A19"/>
    <mergeCell ref="A24:A30"/>
    <mergeCell ref="A31:A37"/>
    <mergeCell ref="C35:E35"/>
    <mergeCell ref="F35:H35"/>
    <mergeCell ref="I35:K35"/>
    <mergeCell ref="L35:N35"/>
    <mergeCell ref="O35:Q35"/>
    <mergeCell ref="R35:T35"/>
    <mergeCell ref="C36:E36"/>
    <mergeCell ref="F36:H36"/>
    <mergeCell ref="I36:K36"/>
    <mergeCell ref="L36:N36"/>
    <mergeCell ref="O36:Q36"/>
    <mergeCell ref="R36:T36"/>
    <mergeCell ref="C33:E33"/>
    <mergeCell ref="F33:H33"/>
    <mergeCell ref="I33:K33"/>
    <mergeCell ref="L33:N33"/>
    <mergeCell ref="O33:Q33"/>
    <mergeCell ref="R33:T33"/>
    <mergeCell ref="C34:E34"/>
    <mergeCell ref="F34:H34"/>
    <mergeCell ref="I34:K34"/>
    <mergeCell ref="L34:N34"/>
    <mergeCell ref="O34:Q34"/>
    <mergeCell ref="R34:T34"/>
    <mergeCell ref="C31:E31"/>
    <mergeCell ref="F31:H31"/>
    <mergeCell ref="I31:K31"/>
    <mergeCell ref="L31:N31"/>
    <mergeCell ref="O31:Q31"/>
    <mergeCell ref="R31:T31"/>
    <mergeCell ref="C32:E32"/>
    <mergeCell ref="F32:H32"/>
    <mergeCell ref="I32:K32"/>
    <mergeCell ref="L32:N32"/>
    <mergeCell ref="O32:Q32"/>
    <mergeCell ref="R32:T32"/>
    <mergeCell ref="C29:E29"/>
    <mergeCell ref="F29:H29"/>
    <mergeCell ref="I29:K29"/>
    <mergeCell ref="L29:N29"/>
    <mergeCell ref="O29:Q29"/>
    <mergeCell ref="R29:T29"/>
    <mergeCell ref="C30:E30"/>
    <mergeCell ref="F30:H30"/>
    <mergeCell ref="I30:K30"/>
    <mergeCell ref="L30:N30"/>
    <mergeCell ref="O30:Q30"/>
    <mergeCell ref="R30:T30"/>
    <mergeCell ref="C27:E27"/>
    <mergeCell ref="F27:H27"/>
    <mergeCell ref="I27:K27"/>
    <mergeCell ref="L27:N27"/>
    <mergeCell ref="O27:Q27"/>
    <mergeCell ref="R27:T27"/>
    <mergeCell ref="C28:E28"/>
    <mergeCell ref="F28:H28"/>
    <mergeCell ref="I28:K28"/>
    <mergeCell ref="L28:N28"/>
    <mergeCell ref="O28:Q28"/>
    <mergeCell ref="R28:T28"/>
    <mergeCell ref="C25:E25"/>
    <mergeCell ref="F25:H25"/>
    <mergeCell ref="I25:K25"/>
    <mergeCell ref="L25:N25"/>
    <mergeCell ref="O25:Q25"/>
    <mergeCell ref="R25:T25"/>
    <mergeCell ref="C26:E26"/>
    <mergeCell ref="F26:H26"/>
    <mergeCell ref="I26:K26"/>
    <mergeCell ref="L26:N26"/>
    <mergeCell ref="O26:Q26"/>
    <mergeCell ref="R26:T26"/>
    <mergeCell ref="C23:E23"/>
    <mergeCell ref="F23:H23"/>
    <mergeCell ref="I23:K23"/>
    <mergeCell ref="L23:N23"/>
    <mergeCell ref="O23:Q23"/>
    <mergeCell ref="R23:T23"/>
    <mergeCell ref="C24:E24"/>
    <mergeCell ref="F24:H24"/>
    <mergeCell ref="I24:K24"/>
    <mergeCell ref="L24:N24"/>
    <mergeCell ref="O24:Q24"/>
    <mergeCell ref="R24:T24"/>
    <mergeCell ref="B1:H1"/>
    <mergeCell ref="B2:AF2"/>
    <mergeCell ref="C3:H3"/>
    <mergeCell ref="I3:T3"/>
    <mergeCell ref="U3:AF3"/>
    <mergeCell ref="AH4:AI4"/>
    <mergeCell ref="B21:T21"/>
    <mergeCell ref="B22:Q22"/>
    <mergeCell ref="R22:T22"/>
    <mergeCell ref="B3:B5"/>
  </mergeCells>
  <conditionalFormatting sqref="AH5">
    <cfRule type="containsText" dxfId="18" priority="106" operator="containsText" text="D">
      <formula>NOT(ISERROR(SEARCH("D",AH5)))</formula>
    </cfRule>
    <cfRule type="containsText" dxfId="17" priority="107" operator="containsText" text="S">
      <formula>NOT(ISERROR(SEARCH("S",AH5)))</formula>
    </cfRule>
    <cfRule type="containsText" dxfId="16" priority="108" operator="containsText" text="A">
      <formula>NOT(ISERROR(SEARCH("A",AH5)))</formula>
    </cfRule>
    <cfRule type="containsText" dxfId="15" priority="103" operator="containsText" text="D">
      <formula>NOT(ISERROR(SEARCH("D",AH5)))</formula>
    </cfRule>
    <cfRule type="containsText" dxfId="14" priority="104" operator="containsText" text="S">
      <formula>NOT(ISERROR(SEARCH("S",AH5)))</formula>
    </cfRule>
    <cfRule type="containsText" dxfId="13" priority="105" operator="containsText" text="A">
      <formula>NOT(ISERROR(SEARCH("A",AH5)))</formula>
    </cfRule>
    <cfRule type="cellIs" dxfId="12" priority="102" operator="equal">
      <formula>"V"</formula>
    </cfRule>
    <cfRule type="containsText" dxfId="11" priority="99" operator="containsText" text="D">
      <formula>NOT(ISERROR(SEARCH("D",AH5)))</formula>
    </cfRule>
    <cfRule type="containsText" dxfId="10" priority="100" operator="containsText" text="S">
      <formula>NOT(ISERROR(SEARCH("S",AH5)))</formula>
    </cfRule>
    <cfRule type="containsText" dxfId="9" priority="101" operator="containsText" text="A">
      <formula>NOT(ISERROR(SEARCH("A",AH5)))</formula>
    </cfRule>
    <cfRule type="containsText" dxfId="8" priority="96" operator="containsText" text="D">
      <formula>NOT(ISERROR(SEARCH("D",AH5)))</formula>
    </cfRule>
    <cfRule type="containsText" dxfId="7" priority="97" operator="containsText" text="S">
      <formula>NOT(ISERROR(SEARCH("S",AH5)))</formula>
    </cfRule>
    <cfRule type="containsText" dxfId="6" priority="98" operator="containsText" text="A">
      <formula>NOT(ISERROR(SEARCH("A",AH5)))</formula>
    </cfRule>
  </conditionalFormatting>
  <conditionalFormatting sqref="AB6">
    <cfRule type="containsText" dxfId="5" priority="200" operator="containsText" text="D">
      <formula>NOT(ISERROR(SEARCH("D",AB6)))</formula>
    </cfRule>
    <cfRule type="containsText" dxfId="4" priority="201" operator="containsText" text="S">
      <formula>NOT(ISERROR(SEARCH("S",AB6)))</formula>
    </cfRule>
    <cfRule type="containsText" dxfId="3" priority="202" operator="containsText" text="A">
      <formula>NOT(ISERROR(SEARCH("A",AB6)))</formula>
    </cfRule>
  </conditionalFormatting>
  <conditionalFormatting sqref="AB7">
    <cfRule type="containsText" dxfId="2" priority="191" operator="containsText" text="D">
      <formula>NOT(ISERROR(SEARCH("D",AB7)))</formula>
    </cfRule>
    <cfRule type="containsText" dxfId="1" priority="192" operator="containsText" text="S">
      <formula>NOT(ISERROR(SEARCH("S",AB7)))</formula>
    </cfRule>
    <cfRule type="containsText" dxfId="0" priority="193" operator="containsText" text="A">
      <formula>NOT(ISERROR(SEARCH("A",AB7)))</formula>
    </cfRule>
  </conditionalFormatting>
  <printOptions horizontalCentered="1"/>
  <pageMargins left="0.235416666666667" right="0.235416666666667" top="1.5743055555555601" bottom="0.74791666666666701" header="0.31388888888888899" footer="0.31388888888888899"/>
  <pageSetup paperSize="9" scale="44" orientation="portrait" r:id="rId1"/>
  <headerFooter>
    <oddHeader>&amp;L&amp;G</oddHeader>
    <oddFooter>&amp;CPágina 1 de 1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FREQUENCIA</vt:lpstr>
      <vt:lpstr>FREQUENCIA!Area_de_impressao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Souza Nunes Nascimento</dc:creator>
  <cp:lastModifiedBy>Higor Soares Santos</cp:lastModifiedBy>
  <cp:lastPrinted>2025-03-11T17:02:20Z</cp:lastPrinted>
  <dcterms:created xsi:type="dcterms:W3CDTF">2021-02-19T21:01:00Z</dcterms:created>
  <dcterms:modified xsi:type="dcterms:W3CDTF">2025-09-04T18:17:32Z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c7f3a7b3-f102-4886-a54a-5655700be2a1</vt:lpwstr>
  </property>
  <property fmtid="{D5CDD505-2E9C-101B-9397-08002B2CF9AE}" pid="3" name="KSOProductBuildVer">
    <vt:lpwstr>1046-11.2.0.8321</vt:lpwstr>
  </property>
</Properties>
</file>